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nchester 12-17-13" sheetId="1" r:id="rId3"/>
    <sheet state="visible" name="Dabob 12-17-13" sheetId="2" r:id="rId4"/>
    <sheet state="visible" name="Fidalgo 12-18-13" sheetId="3" r:id="rId5"/>
    <sheet state="visible" name="Oyster Bay 12-19-13" sheetId="4" r:id="rId6"/>
    <sheet state="visible" name="Combined Data" sheetId="5" r:id="rId7"/>
  </sheets>
  <definedNames/>
  <calcPr/>
</workbook>
</file>

<file path=xl/sharedStrings.xml><?xml version="1.0" encoding="utf-8"?>
<sst xmlns="http://schemas.openxmlformats.org/spreadsheetml/2006/main" count="389" uniqueCount="95">
  <si>
    <t>Population</t>
  </si>
  <si>
    <t>NF</t>
  </si>
  <si>
    <t>Total</t>
  </si>
  <si>
    <t>AVG</t>
  </si>
  <si>
    <t>HL</t>
  </si>
  <si>
    <t>SN</t>
  </si>
  <si>
    <t>Tray</t>
  </si>
  <si>
    <t>4N1</t>
  </si>
  <si>
    <t>4N7</t>
  </si>
  <si>
    <t>4N10</t>
  </si>
  <si>
    <t>4N13</t>
  </si>
  <si>
    <t>4H3</t>
  </si>
  <si>
    <t>4H6</t>
  </si>
  <si>
    <t>4H12</t>
  </si>
  <si>
    <t>4H13-16</t>
  </si>
  <si>
    <t>4S1</t>
  </si>
  <si>
    <t>4S8</t>
  </si>
  <si>
    <t>4S10</t>
  </si>
  <si>
    <t>4S16</t>
  </si>
  <si>
    <t>Live</t>
  </si>
  <si>
    <t>Dead</t>
  </si>
  <si>
    <t>Missing</t>
  </si>
  <si>
    <t>Conspecifics</t>
  </si>
  <si>
    <t>Crab</t>
  </si>
  <si>
    <t xml:space="preserve">Shrimp </t>
  </si>
  <si>
    <t>Barnacles</t>
  </si>
  <si>
    <t>Needlenose Fish</t>
  </si>
  <si>
    <t>Tunicate</t>
  </si>
  <si>
    <t>Slippershell</t>
  </si>
  <si>
    <t>Scallops</t>
  </si>
  <si>
    <t>Anemone</t>
  </si>
  <si>
    <t>Cucumber</t>
  </si>
  <si>
    <t>Hermit Crabs</t>
  </si>
  <si>
    <t>Manchester Pop Survival</t>
  </si>
  <si>
    <t>3N1</t>
  </si>
  <si>
    <t>3N8</t>
  </si>
  <si>
    <t>3N10</t>
  </si>
  <si>
    <t>3N13</t>
  </si>
  <si>
    <t>3H2</t>
  </si>
  <si>
    <t>3H5</t>
  </si>
  <si>
    <t>3H11</t>
  </si>
  <si>
    <t>3H14</t>
  </si>
  <si>
    <t>3S4</t>
  </si>
  <si>
    <t>3S7</t>
  </si>
  <si>
    <t>3S10</t>
  </si>
  <si>
    <t>3S15</t>
  </si>
  <si>
    <t>Needlenose (fish)</t>
  </si>
  <si>
    <t>Drill/Snail</t>
  </si>
  <si>
    <t>Gunnels (fish)</t>
  </si>
  <si>
    <t>Sculpin</t>
  </si>
  <si>
    <t>Flatworm</t>
  </si>
  <si>
    <t>All live count based on 1/4 count from 1 windscreen bag</t>
  </si>
  <si>
    <t>Totals</t>
  </si>
  <si>
    <t>Dabob Pop Survival</t>
  </si>
  <si>
    <t>Proportion Live</t>
  </si>
  <si>
    <t>Counted Live</t>
  </si>
  <si>
    <t>Est Remaining Live</t>
  </si>
  <si>
    <t>2N4</t>
  </si>
  <si>
    <t>2N6</t>
  </si>
  <si>
    <t>2N12</t>
  </si>
  <si>
    <t>2N14</t>
  </si>
  <si>
    <t>2H3</t>
  </si>
  <si>
    <t>2H8</t>
  </si>
  <si>
    <t>2H10</t>
  </si>
  <si>
    <t>2H15</t>
  </si>
  <si>
    <t>2S2</t>
  </si>
  <si>
    <t>2S6</t>
  </si>
  <si>
    <t>2S12</t>
  </si>
  <si>
    <t>2S16</t>
  </si>
  <si>
    <t>Scallops/Clams</t>
  </si>
  <si>
    <t>Flatworm/worm/Mudworm</t>
  </si>
  <si>
    <t>Mussel</t>
  </si>
  <si>
    <t>Feather Duster</t>
  </si>
  <si>
    <t>Pipefish</t>
  </si>
  <si>
    <t>Fidalgo Pop Live</t>
  </si>
  <si>
    <t>1N4</t>
  </si>
  <si>
    <t>1N5</t>
  </si>
  <si>
    <t>1N10</t>
  </si>
  <si>
    <t>1N16</t>
  </si>
  <si>
    <t>1H4</t>
  </si>
  <si>
    <t>1H5</t>
  </si>
  <si>
    <t>1H10</t>
  </si>
  <si>
    <t>1H14</t>
  </si>
  <si>
    <t>1S4</t>
  </si>
  <si>
    <t>1S8</t>
  </si>
  <si>
    <t>1S11</t>
  </si>
  <si>
    <t>1S16</t>
  </si>
  <si>
    <t>Oyster Bay Pop Live</t>
  </si>
  <si>
    <t>Manchester</t>
  </si>
  <si>
    <t>Dabob*</t>
  </si>
  <si>
    <t>Fidalgo</t>
  </si>
  <si>
    <t>Oyster Bay</t>
  </si>
  <si>
    <t>Percent Survival</t>
  </si>
  <si>
    <t>Site Total Survival</t>
  </si>
  <si>
    <t>Site Percent Survival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</si>
</sst>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/>
    </xf>
    <xf borderId="0" fillId="0" fontId="0" numFmtId="0" xfId="0" applyFont="1"/>
    <xf borderId="0" fillId="0" fontId="0" numFmtId="0" xfId="0" applyFont="1"/>
    <xf borderId="0" fillId="0" fontId="0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Live Count vs Estimation of Live Remaining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'Dabob 12-17-13'!$A$27</c:f>
            </c:strRef>
          </c:tx>
          <c:spPr>
            <a:solidFill>
              <a:srgbClr val="5B9BD5"/>
            </a:solidFill>
          </c:spPr>
          <c:cat>
            <c:strRef>
              <c:f>'Dabob 12-17-13'!$C$26:$D$26</c:f>
            </c:strRef>
          </c:cat>
          <c:val>
            <c:numRef>
              <c:f>'Dabob 12-17-13'!$B$27:$D$27</c:f>
            </c:numRef>
          </c:val>
        </c:ser>
        <c:ser>
          <c:idx val="1"/>
          <c:order val="1"/>
          <c:tx>
            <c:strRef>
              <c:f>'Dabob 12-17-13'!$A$28</c:f>
            </c:strRef>
          </c:tx>
          <c:spPr>
            <a:solidFill>
              <a:srgbClr val="ED7D31"/>
            </a:solidFill>
          </c:spPr>
          <c:cat>
            <c:strRef>
              <c:f>'Dabob 12-17-13'!$C$26:$D$26</c:f>
            </c:strRef>
          </c:cat>
          <c:val>
            <c:numRef>
              <c:f>'Dabob 12-17-13'!$B$28:$D$28</c:f>
            </c:numRef>
          </c:val>
        </c:ser>
        <c:axId val="1070464566"/>
        <c:axId val="1069191171"/>
      </c:barChart>
      <c:catAx>
        <c:axId val="10704645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069191171"/>
      </c:catAx>
      <c:valAx>
        <c:axId val="106919117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# of Individuals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070464566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Population Survival by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'Combined Data'!$A$3</c:f>
            </c:strRef>
          </c:tx>
          <c:spPr>
            <a:solidFill>
              <a:srgbClr val="5B9BD5"/>
            </a:solidFill>
          </c:spPr>
          <c:val>
            <c:numRef>
              <c:f>'Combined Data'!$B$3:$M$3</c:f>
            </c:numRef>
          </c:val>
        </c:ser>
        <c:axId val="1803695891"/>
        <c:axId val="103019311"/>
      </c:barChart>
      <c:catAx>
        <c:axId val="18036958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Population/Site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03019311"/>
      </c:catAx>
      <c:valAx>
        <c:axId val="10301931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Live Count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803695891"/>
      </c:valAx>
    </c:plotArea>
    <c:plotVisOnly val="1"/>
  </c:chart>
  <c:spPr>
    <a:solidFill>
      <a:srgbClr val="FFFFFF"/>
    </a:solidFill>
  </c:spPr>
</c:chartSpace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2</xdr:col>
      <xdr:colOff>323850</xdr:colOff>
      <xdr:row>31</xdr:row>
      <xdr:rowOff>57150</xdr:rowOff>
    </xdr:from>
    <xdr:to>
      <xdr:col>9</xdr:col>
      <xdr:colOff>200025</xdr:colOff>
      <xdr:row>46</xdr:row>
      <xdr:rowOff>57150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809625</xdr:colOff>
      <xdr:row>7</xdr:row>
      <xdr:rowOff>161925</xdr:rowOff>
    </xdr:from>
    <xdr:to>
      <xdr:col>7</xdr:col>
      <xdr:colOff>533400</xdr:colOff>
      <xdr:row>22</xdr:row>
      <xdr:rowOff>161925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2.5"/>
    <col customWidth="1" min="2" max="7" width="7.63"/>
    <col customWidth="1" min="8" max="8" width="12.5"/>
    <col customWidth="1" min="9" max="14" width="7.63"/>
    <col customWidth="1" min="15" max="15" width="12.5"/>
    <col customWidth="1" min="16" max="21" width="7.63"/>
  </cols>
  <sheetData>
    <row r="1" ht="14.25" customHeight="1">
      <c r="A1" s="1" t="s">
        <v>0</v>
      </c>
      <c r="B1" s="1" t="s">
        <v>1</v>
      </c>
      <c r="F1" s="1" t="s">
        <v>2</v>
      </c>
      <c r="G1" s="1" t="s">
        <v>3</v>
      </c>
      <c r="H1" s="1" t="s">
        <v>0</v>
      </c>
      <c r="I1" s="1" t="s">
        <v>4</v>
      </c>
      <c r="M1" s="1" t="s">
        <v>2</v>
      </c>
      <c r="N1" s="1" t="s">
        <v>3</v>
      </c>
      <c r="O1" s="1" t="s">
        <v>0</v>
      </c>
      <c r="P1" s="1" t="s">
        <v>5</v>
      </c>
      <c r="T1" s="1" t="s">
        <v>2</v>
      </c>
      <c r="U1" s="1" t="s">
        <v>3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H2" s="1" t="s">
        <v>6</v>
      </c>
      <c r="I2" s="1" t="s">
        <v>11</v>
      </c>
      <c r="J2" s="1" t="s">
        <v>12</v>
      </c>
      <c r="K2" s="1" t="s">
        <v>13</v>
      </c>
      <c r="L2" s="1" t="s">
        <v>14</v>
      </c>
      <c r="O2" s="1" t="s">
        <v>6</v>
      </c>
      <c r="P2" s="1" t="s">
        <v>15</v>
      </c>
      <c r="Q2" s="1" t="s">
        <v>16</v>
      </c>
      <c r="R2" s="1" t="s">
        <v>17</v>
      </c>
      <c r="S2" s="1" t="s">
        <v>18</v>
      </c>
    </row>
    <row r="3" ht="14.25" customHeight="1">
      <c r="A3" s="1" t="s">
        <v>19</v>
      </c>
      <c r="B3" s="1">
        <v>96.0</v>
      </c>
      <c r="C3" s="1">
        <v>109.0</v>
      </c>
      <c r="D3" s="1">
        <v>73.0</v>
      </c>
      <c r="E3" s="1">
        <v>113.0</v>
      </c>
      <c r="F3" s="2" t="str">
        <f t="shared" ref="F3:F4" si="1">(B3+C3+D3+E3)</f>
        <v>391</v>
      </c>
      <c r="G3" s="2" t="str">
        <f t="shared" ref="G3:G4" si="2">(F3/4)</f>
        <v>97.75</v>
      </c>
      <c r="H3" s="1" t="s">
        <v>19</v>
      </c>
      <c r="I3" s="1">
        <v>104.0</v>
      </c>
      <c r="J3" s="1">
        <v>108.0</v>
      </c>
      <c r="K3" s="1">
        <v>96.0</v>
      </c>
      <c r="L3" s="1">
        <v>97.0</v>
      </c>
      <c r="M3" s="2" t="str">
        <f t="shared" ref="M3:M4" si="3">(I3+J3+K3+L3)</f>
        <v>405</v>
      </c>
      <c r="N3" s="2" t="str">
        <f t="shared" ref="N3:N4" si="4">(M3/4)</f>
        <v>101.25</v>
      </c>
      <c r="O3" s="1" t="s">
        <v>19</v>
      </c>
      <c r="P3" s="1">
        <v>100.0</v>
      </c>
      <c r="Q3" s="1">
        <v>109.0</v>
      </c>
      <c r="R3" s="1">
        <v>114.0</v>
      </c>
      <c r="S3" s="1">
        <v>98.0</v>
      </c>
      <c r="T3" s="2" t="str">
        <f t="shared" ref="T3:T4" si="5">(P3+Q3+R3+S3)</f>
        <v>421</v>
      </c>
      <c r="U3" s="2" t="str">
        <f t="shared" ref="U3:U4" si="6">(T3/4)</f>
        <v>105.25</v>
      </c>
    </row>
    <row r="4" ht="14.25" customHeight="1">
      <c r="A4" s="1" t="s">
        <v>20</v>
      </c>
      <c r="B4" s="1">
        <v>1.0</v>
      </c>
      <c r="C4" s="1">
        <v>2.0</v>
      </c>
      <c r="D4" s="1">
        <v>7.0</v>
      </c>
      <c r="E4" s="1">
        <v>3.0</v>
      </c>
      <c r="F4" s="2" t="str">
        <f t="shared" si="1"/>
        <v>13</v>
      </c>
      <c r="G4" s="2" t="str">
        <f t="shared" si="2"/>
        <v>3.25</v>
      </c>
      <c r="H4" s="1" t="s">
        <v>20</v>
      </c>
      <c r="I4" s="1">
        <v>0.0</v>
      </c>
      <c r="J4" s="1">
        <v>1.0</v>
      </c>
      <c r="K4" s="1">
        <v>0.0</v>
      </c>
      <c r="L4" s="1">
        <v>0.0</v>
      </c>
      <c r="M4" s="2" t="str">
        <f t="shared" si="3"/>
        <v>1</v>
      </c>
      <c r="N4" s="2" t="str">
        <f t="shared" si="4"/>
        <v>0.25</v>
      </c>
      <c r="O4" s="1" t="s">
        <v>20</v>
      </c>
      <c r="P4" s="1">
        <v>1.0</v>
      </c>
      <c r="Q4" s="1">
        <v>3.0</v>
      </c>
      <c r="R4" s="1">
        <v>6.0</v>
      </c>
      <c r="S4" s="1">
        <v>1.0</v>
      </c>
      <c r="T4" s="2" t="str">
        <f t="shared" si="5"/>
        <v>11</v>
      </c>
      <c r="U4" s="2" t="str">
        <f t="shared" si="6"/>
        <v>2.75</v>
      </c>
    </row>
    <row r="5" ht="14.25" customHeight="1">
      <c r="A5" s="1" t="s">
        <v>2</v>
      </c>
      <c r="B5" s="2" t="str">
        <f t="shared" ref="B5:F5" si="7">SUM(B3:B4)</f>
        <v>97</v>
      </c>
      <c r="C5" s="2" t="str">
        <f t="shared" si="7"/>
        <v>111</v>
      </c>
      <c r="D5" s="2" t="str">
        <f t="shared" si="7"/>
        <v>80</v>
      </c>
      <c r="E5" s="2" t="str">
        <f t="shared" si="7"/>
        <v>116</v>
      </c>
      <c r="F5" s="2" t="str">
        <f t="shared" si="7"/>
        <v>404</v>
      </c>
      <c r="H5" s="1" t="s">
        <v>2</v>
      </c>
      <c r="I5" s="2" t="str">
        <f t="shared" ref="I5:M5" si="8">SUM(I3:I4)</f>
        <v>104</v>
      </c>
      <c r="J5" s="2" t="str">
        <f t="shared" si="8"/>
        <v>109</v>
      </c>
      <c r="K5" s="2" t="str">
        <f t="shared" si="8"/>
        <v>96</v>
      </c>
      <c r="L5" s="2" t="str">
        <f t="shared" si="8"/>
        <v>97</v>
      </c>
      <c r="M5" s="2" t="str">
        <f t="shared" si="8"/>
        <v>406</v>
      </c>
      <c r="O5" s="1" t="s">
        <v>2</v>
      </c>
      <c r="P5" s="2" t="str">
        <f t="shared" ref="P5:T5" si="9">SUM(P3:P4)</f>
        <v>101</v>
      </c>
      <c r="Q5" s="2" t="str">
        <f t="shared" si="9"/>
        <v>112</v>
      </c>
      <c r="R5" s="2" t="str">
        <f t="shared" si="9"/>
        <v>120</v>
      </c>
      <c r="S5" s="2" t="str">
        <f t="shared" si="9"/>
        <v>99</v>
      </c>
      <c r="T5" s="2" t="str">
        <f t="shared" si="9"/>
        <v>432</v>
      </c>
    </row>
    <row r="6" ht="14.25" customHeight="1">
      <c r="A6" s="1" t="s">
        <v>21</v>
      </c>
      <c r="B6" s="2" t="str">
        <f t="shared" ref="B6:E6" si="10">(120-B5)</f>
        <v>23</v>
      </c>
      <c r="C6" s="2" t="str">
        <f t="shared" si="10"/>
        <v>9</v>
      </c>
      <c r="D6" s="2" t="str">
        <f t="shared" si="10"/>
        <v>40</v>
      </c>
      <c r="E6" s="2" t="str">
        <f t="shared" si="10"/>
        <v>4</v>
      </c>
      <c r="F6" s="2" t="str">
        <f>(480-F5)</f>
        <v>76</v>
      </c>
      <c r="G6" s="2" t="str">
        <f>(F6/4)</f>
        <v>19</v>
      </c>
      <c r="H6" s="1" t="s">
        <v>21</v>
      </c>
      <c r="I6" s="2" t="str">
        <f t="shared" ref="I6:L6" si="11">(120-I5)</f>
        <v>16</v>
      </c>
      <c r="J6" s="2" t="str">
        <f t="shared" si="11"/>
        <v>11</v>
      </c>
      <c r="K6" s="2" t="str">
        <f t="shared" si="11"/>
        <v>24</v>
      </c>
      <c r="L6" s="2" t="str">
        <f t="shared" si="11"/>
        <v>23</v>
      </c>
      <c r="M6" s="2" t="str">
        <f>(480-M5)</f>
        <v>74</v>
      </c>
      <c r="N6" s="2" t="str">
        <f>(M6/4)</f>
        <v>18.5</v>
      </c>
      <c r="O6" s="1" t="s">
        <v>21</v>
      </c>
      <c r="P6" s="2" t="str">
        <f t="shared" ref="P6:S6" si="12">(120-P5)</f>
        <v>19</v>
      </c>
      <c r="Q6" s="2" t="str">
        <f t="shared" si="12"/>
        <v>8</v>
      </c>
      <c r="R6" s="2" t="str">
        <f t="shared" si="12"/>
        <v>0</v>
      </c>
      <c r="S6" s="2" t="str">
        <f t="shared" si="12"/>
        <v>21</v>
      </c>
      <c r="T6" s="2" t="str">
        <f>(480-T5)</f>
        <v>48</v>
      </c>
      <c r="U6" s="2" t="str">
        <f>(T6/4)</f>
        <v>12</v>
      </c>
    </row>
    <row r="7" ht="14.25" customHeight="1">
      <c r="A7" s="1" t="s">
        <v>22</v>
      </c>
      <c r="H7" s="1" t="s">
        <v>22</v>
      </c>
      <c r="O7" s="1" t="s">
        <v>22</v>
      </c>
    </row>
    <row r="8" ht="14.25" customHeight="1">
      <c r="A8" s="1" t="s">
        <v>23</v>
      </c>
      <c r="B8" s="1">
        <v>0.0</v>
      </c>
      <c r="C8" s="1">
        <v>1.0</v>
      </c>
      <c r="D8" s="1">
        <v>0.0</v>
      </c>
      <c r="E8" s="1">
        <v>0.0</v>
      </c>
      <c r="F8" s="2" t="str">
        <f t="shared" ref="F8:F17" si="13">(B8+C8+D8+E8)</f>
        <v>1</v>
      </c>
      <c r="G8" s="2" t="str">
        <f t="shared" ref="G8:G17" si="14">(F8/4)</f>
        <v>0.25</v>
      </c>
      <c r="H8" s="1" t="s">
        <v>23</v>
      </c>
      <c r="I8" s="1">
        <v>0.0</v>
      </c>
      <c r="J8" s="1">
        <v>2.0</v>
      </c>
      <c r="K8" s="1">
        <v>0.0</v>
      </c>
      <c r="L8" s="1">
        <v>1.0</v>
      </c>
      <c r="M8" s="2" t="str">
        <f t="shared" ref="M8:M17" si="15">(I8+J8+K8+L8)</f>
        <v>3</v>
      </c>
      <c r="N8" s="2" t="str">
        <f t="shared" ref="N8:N17" si="16">(M8/4)</f>
        <v>0.75</v>
      </c>
      <c r="O8" s="1" t="s">
        <v>23</v>
      </c>
      <c r="P8" s="1">
        <v>0.0</v>
      </c>
      <c r="Q8" s="1">
        <v>0.0</v>
      </c>
      <c r="R8" s="1">
        <v>2.0</v>
      </c>
      <c r="S8" s="1">
        <v>0.0</v>
      </c>
      <c r="T8" s="2" t="str">
        <f t="shared" ref="T8:T17" si="17">(P8+Q8+R8+S8)</f>
        <v>2</v>
      </c>
      <c r="U8" s="2" t="str">
        <f t="shared" ref="U8:U17" si="18">(T8/4)</f>
        <v>0.5</v>
      </c>
    </row>
    <row r="9" ht="14.25" customHeight="1">
      <c r="A9" s="1" t="s">
        <v>24</v>
      </c>
      <c r="B9" s="1">
        <v>3.0</v>
      </c>
      <c r="C9" s="1">
        <v>4.0</v>
      </c>
      <c r="D9" s="1">
        <v>0.0</v>
      </c>
      <c r="E9" s="1">
        <v>0.0</v>
      </c>
      <c r="F9" s="2" t="str">
        <f t="shared" si="13"/>
        <v>7</v>
      </c>
      <c r="G9" s="2" t="str">
        <f t="shared" si="14"/>
        <v>1.75</v>
      </c>
      <c r="H9" s="1" t="s">
        <v>24</v>
      </c>
      <c r="I9" s="1">
        <v>1.0</v>
      </c>
      <c r="J9" s="1">
        <v>5.0</v>
      </c>
      <c r="K9" s="1">
        <v>1.0</v>
      </c>
      <c r="L9" s="1">
        <v>3.0</v>
      </c>
      <c r="M9" s="2" t="str">
        <f t="shared" si="15"/>
        <v>10</v>
      </c>
      <c r="N9" s="2" t="str">
        <f t="shared" si="16"/>
        <v>2.5</v>
      </c>
      <c r="O9" s="1" t="s">
        <v>24</v>
      </c>
      <c r="P9" s="1">
        <v>0.0</v>
      </c>
      <c r="Q9" s="1">
        <v>0.0</v>
      </c>
      <c r="R9" s="1">
        <v>2.0</v>
      </c>
      <c r="S9" s="1">
        <v>3.0</v>
      </c>
      <c r="T9" s="2" t="str">
        <f t="shared" si="17"/>
        <v>5</v>
      </c>
      <c r="U9" s="2" t="str">
        <f t="shared" si="18"/>
        <v>1.25</v>
      </c>
    </row>
    <row r="10" ht="14.25" customHeight="1">
      <c r="A10" s="1" t="s">
        <v>25</v>
      </c>
      <c r="B10" s="1">
        <v>8.0</v>
      </c>
      <c r="C10" s="1">
        <v>5.0</v>
      </c>
      <c r="D10" s="1">
        <v>19.0</v>
      </c>
      <c r="E10" s="1">
        <v>0.0</v>
      </c>
      <c r="F10" s="2" t="str">
        <f t="shared" si="13"/>
        <v>32</v>
      </c>
      <c r="G10" s="2" t="str">
        <f t="shared" si="14"/>
        <v>8</v>
      </c>
      <c r="H10" s="1" t="s">
        <v>25</v>
      </c>
      <c r="I10" s="1">
        <v>10.0</v>
      </c>
      <c r="J10" s="1">
        <v>15.0</v>
      </c>
      <c r="K10" s="1">
        <v>14.0</v>
      </c>
      <c r="L10" s="1">
        <v>10.0</v>
      </c>
      <c r="M10" s="2" t="str">
        <f t="shared" si="15"/>
        <v>49</v>
      </c>
      <c r="N10" s="2" t="str">
        <f t="shared" si="16"/>
        <v>12.25</v>
      </c>
      <c r="O10" s="1" t="s">
        <v>25</v>
      </c>
      <c r="P10" s="1">
        <v>6.0</v>
      </c>
      <c r="Q10" s="1">
        <v>0.0</v>
      </c>
      <c r="R10" s="1">
        <v>5.0</v>
      </c>
      <c r="S10" s="1">
        <v>18.0</v>
      </c>
      <c r="T10" s="2" t="str">
        <f t="shared" si="17"/>
        <v>29</v>
      </c>
      <c r="U10" s="2" t="str">
        <f t="shared" si="18"/>
        <v>7.25</v>
      </c>
    </row>
    <row r="11" ht="14.25" customHeight="1">
      <c r="A11" s="1" t="s">
        <v>26</v>
      </c>
      <c r="B11" s="1">
        <v>0.0</v>
      </c>
      <c r="C11" s="1">
        <v>0.0</v>
      </c>
      <c r="D11" s="1">
        <v>0.0</v>
      </c>
      <c r="E11" s="1">
        <v>0.0</v>
      </c>
      <c r="F11" s="2" t="str">
        <f t="shared" si="13"/>
        <v>0</v>
      </c>
      <c r="G11" s="2" t="str">
        <f t="shared" si="14"/>
        <v>0</v>
      </c>
      <c r="H11" s="1" t="s">
        <v>26</v>
      </c>
      <c r="I11" s="1">
        <v>0.0</v>
      </c>
      <c r="J11" s="1">
        <v>1.0</v>
      </c>
      <c r="K11" s="1">
        <v>0.0</v>
      </c>
      <c r="L11" s="1">
        <v>0.0</v>
      </c>
      <c r="M11" s="2" t="str">
        <f t="shared" si="15"/>
        <v>1</v>
      </c>
      <c r="N11" s="2" t="str">
        <f t="shared" si="16"/>
        <v>0.25</v>
      </c>
      <c r="O11" s="1" t="s">
        <v>26</v>
      </c>
      <c r="P11" s="1">
        <v>0.0</v>
      </c>
      <c r="Q11" s="1">
        <v>0.0</v>
      </c>
      <c r="R11" s="1">
        <v>0.0</v>
      </c>
      <c r="S11" s="1">
        <v>0.0</v>
      </c>
      <c r="T11" s="2" t="str">
        <f t="shared" si="17"/>
        <v>0</v>
      </c>
      <c r="U11" s="2" t="str">
        <f t="shared" si="18"/>
        <v>0</v>
      </c>
    </row>
    <row r="12" ht="14.25" customHeight="1">
      <c r="A12" s="1" t="s">
        <v>27</v>
      </c>
      <c r="B12" s="1">
        <v>0.0</v>
      </c>
      <c r="C12" s="1">
        <v>0.0</v>
      </c>
      <c r="D12" s="1">
        <v>0.0</v>
      </c>
      <c r="E12" s="1">
        <v>0.0</v>
      </c>
      <c r="F12" s="2" t="str">
        <f t="shared" si="13"/>
        <v>0</v>
      </c>
      <c r="G12" s="2" t="str">
        <f t="shared" si="14"/>
        <v>0</v>
      </c>
      <c r="H12" s="1" t="s">
        <v>27</v>
      </c>
      <c r="I12" s="1">
        <v>0.0</v>
      </c>
      <c r="J12" s="1">
        <v>0.0</v>
      </c>
      <c r="K12" s="1">
        <v>0.0</v>
      </c>
      <c r="L12" s="1">
        <v>0.0</v>
      </c>
      <c r="M12" s="2" t="str">
        <f t="shared" si="15"/>
        <v>0</v>
      </c>
      <c r="N12" s="2" t="str">
        <f t="shared" si="16"/>
        <v>0</v>
      </c>
      <c r="O12" s="1" t="s">
        <v>27</v>
      </c>
      <c r="P12" s="1">
        <v>0.0</v>
      </c>
      <c r="Q12" s="1">
        <v>0.0</v>
      </c>
      <c r="R12" s="1">
        <v>0.0</v>
      </c>
      <c r="S12" s="1">
        <v>1.0</v>
      </c>
      <c r="T12" s="2" t="str">
        <f t="shared" si="17"/>
        <v>1</v>
      </c>
      <c r="U12" s="2" t="str">
        <f t="shared" si="18"/>
        <v>0.25</v>
      </c>
    </row>
    <row r="13" ht="14.25" customHeight="1">
      <c r="A13" s="1" t="s">
        <v>28</v>
      </c>
      <c r="B13" s="1">
        <v>1.0</v>
      </c>
      <c r="C13" s="1">
        <v>0.0</v>
      </c>
      <c r="D13" s="1">
        <v>4.0</v>
      </c>
      <c r="E13" s="1">
        <v>0.0</v>
      </c>
      <c r="F13" s="2" t="str">
        <f t="shared" si="13"/>
        <v>5</v>
      </c>
      <c r="G13" s="2" t="str">
        <f t="shared" si="14"/>
        <v>1.25</v>
      </c>
      <c r="H13" s="1" t="s">
        <v>28</v>
      </c>
      <c r="I13" s="1">
        <v>3.0</v>
      </c>
      <c r="J13" s="1">
        <v>0.0</v>
      </c>
      <c r="K13" s="1">
        <v>0.0</v>
      </c>
      <c r="L13" s="1">
        <v>0.0</v>
      </c>
      <c r="M13" s="2" t="str">
        <f t="shared" si="15"/>
        <v>3</v>
      </c>
      <c r="N13" s="2" t="str">
        <f t="shared" si="16"/>
        <v>0.75</v>
      </c>
      <c r="O13" s="1" t="s">
        <v>28</v>
      </c>
      <c r="P13" s="1">
        <v>0.0</v>
      </c>
      <c r="Q13" s="1">
        <v>0.0</v>
      </c>
      <c r="R13" s="1">
        <v>0.0</v>
      </c>
      <c r="S13" s="1">
        <v>1.0</v>
      </c>
      <c r="T13" s="2" t="str">
        <f t="shared" si="17"/>
        <v>1</v>
      </c>
      <c r="U13" s="2" t="str">
        <f t="shared" si="18"/>
        <v>0.25</v>
      </c>
    </row>
    <row r="14" ht="14.25" customHeight="1">
      <c r="A14" s="1" t="s">
        <v>29</v>
      </c>
      <c r="B14" s="1">
        <v>3.0</v>
      </c>
      <c r="C14" s="1">
        <v>0.0</v>
      </c>
      <c r="D14" s="1">
        <v>0.0</v>
      </c>
      <c r="E14" s="1">
        <v>1.0</v>
      </c>
      <c r="F14" s="2" t="str">
        <f t="shared" si="13"/>
        <v>4</v>
      </c>
      <c r="G14" s="2" t="str">
        <f t="shared" si="14"/>
        <v>1</v>
      </c>
      <c r="H14" s="1" t="s">
        <v>29</v>
      </c>
      <c r="I14" s="1">
        <v>0.0</v>
      </c>
      <c r="J14" s="1">
        <v>0.0</v>
      </c>
      <c r="K14" s="1">
        <v>0.0</v>
      </c>
      <c r="L14" s="1">
        <v>0.0</v>
      </c>
      <c r="M14" s="2" t="str">
        <f t="shared" si="15"/>
        <v>0</v>
      </c>
      <c r="N14" s="2" t="str">
        <f t="shared" si="16"/>
        <v>0</v>
      </c>
      <c r="O14" s="1" t="s">
        <v>29</v>
      </c>
      <c r="P14" s="1">
        <v>0.0</v>
      </c>
      <c r="Q14" s="1">
        <v>0.0</v>
      </c>
      <c r="R14" s="1">
        <v>1.0</v>
      </c>
      <c r="S14" s="1">
        <v>0.0</v>
      </c>
      <c r="T14" s="2" t="str">
        <f t="shared" si="17"/>
        <v>1</v>
      </c>
      <c r="U14" s="2" t="str">
        <f t="shared" si="18"/>
        <v>0.25</v>
      </c>
    </row>
    <row r="15" ht="14.25" customHeight="1">
      <c r="A15" s="1" t="s">
        <v>30</v>
      </c>
      <c r="B15" s="1">
        <v>0.0</v>
      </c>
      <c r="C15" s="1">
        <v>0.0</v>
      </c>
      <c r="D15" s="1">
        <v>0.0</v>
      </c>
      <c r="E15" s="1">
        <v>0.0</v>
      </c>
      <c r="F15" s="2" t="str">
        <f t="shared" si="13"/>
        <v>0</v>
      </c>
      <c r="G15" s="2" t="str">
        <f t="shared" si="14"/>
        <v>0</v>
      </c>
      <c r="H15" s="1" t="s">
        <v>30</v>
      </c>
      <c r="I15" s="1">
        <v>0.0</v>
      </c>
      <c r="J15" s="1">
        <v>0.0</v>
      </c>
      <c r="K15" s="1">
        <v>0.0</v>
      </c>
      <c r="L15" s="1">
        <v>0.0</v>
      </c>
      <c r="M15" s="2" t="str">
        <f t="shared" si="15"/>
        <v>0</v>
      </c>
      <c r="N15" s="2" t="str">
        <f t="shared" si="16"/>
        <v>0</v>
      </c>
      <c r="O15" s="1" t="s">
        <v>30</v>
      </c>
      <c r="P15" s="1">
        <v>0.0</v>
      </c>
      <c r="Q15" s="1">
        <v>1.0</v>
      </c>
      <c r="R15" s="1">
        <v>0.0</v>
      </c>
      <c r="S15" s="1">
        <v>0.0</v>
      </c>
      <c r="T15" s="2" t="str">
        <f t="shared" si="17"/>
        <v>1</v>
      </c>
      <c r="U15" s="2" t="str">
        <f t="shared" si="18"/>
        <v>0.25</v>
      </c>
    </row>
    <row r="16" ht="14.25" customHeight="1">
      <c r="A16" s="1" t="s">
        <v>31</v>
      </c>
      <c r="B16" s="1">
        <v>0.0</v>
      </c>
      <c r="C16" s="1">
        <v>0.0</v>
      </c>
      <c r="D16" s="1">
        <v>0.0</v>
      </c>
      <c r="E16" s="1">
        <v>0.0</v>
      </c>
      <c r="F16" s="2" t="str">
        <f t="shared" si="13"/>
        <v>0</v>
      </c>
      <c r="G16" s="2" t="str">
        <f t="shared" si="14"/>
        <v>0</v>
      </c>
      <c r="H16" s="1" t="s">
        <v>31</v>
      </c>
      <c r="I16" s="1">
        <v>0.0</v>
      </c>
      <c r="J16" s="1">
        <v>0.0</v>
      </c>
      <c r="K16" s="1">
        <v>0.0</v>
      </c>
      <c r="L16" s="1">
        <v>0.0</v>
      </c>
      <c r="M16" s="2" t="str">
        <f t="shared" si="15"/>
        <v>0</v>
      </c>
      <c r="N16" s="2" t="str">
        <f t="shared" si="16"/>
        <v>0</v>
      </c>
      <c r="O16" s="1" t="s">
        <v>31</v>
      </c>
      <c r="P16" s="1">
        <v>0.0</v>
      </c>
      <c r="Q16" s="1">
        <v>1.0</v>
      </c>
      <c r="R16" s="1">
        <v>0.0</v>
      </c>
      <c r="S16" s="1">
        <v>0.0</v>
      </c>
      <c r="T16" s="2" t="str">
        <f t="shared" si="17"/>
        <v>1</v>
      </c>
      <c r="U16" s="2" t="str">
        <f t="shared" si="18"/>
        <v>0.25</v>
      </c>
    </row>
    <row r="17" ht="14.25" customHeight="1">
      <c r="A17" s="1" t="s">
        <v>32</v>
      </c>
      <c r="B17" s="1">
        <v>0.0</v>
      </c>
      <c r="C17" s="1">
        <v>0.0</v>
      </c>
      <c r="D17" s="1">
        <v>0.0</v>
      </c>
      <c r="E17" s="1">
        <v>1.0</v>
      </c>
      <c r="F17" s="2" t="str">
        <f t="shared" si="13"/>
        <v>1</v>
      </c>
      <c r="G17" s="2" t="str">
        <f t="shared" si="14"/>
        <v>0.25</v>
      </c>
      <c r="H17" s="1" t="s">
        <v>32</v>
      </c>
      <c r="I17" s="1">
        <v>0.0</v>
      </c>
      <c r="J17" s="1">
        <v>0.0</v>
      </c>
      <c r="K17" s="1">
        <v>0.0</v>
      </c>
      <c r="L17" s="1">
        <v>0.0</v>
      </c>
      <c r="M17" s="2" t="str">
        <f t="shared" si="15"/>
        <v>0</v>
      </c>
      <c r="N17" s="2" t="str">
        <f t="shared" si="16"/>
        <v>0</v>
      </c>
      <c r="O17" s="1" t="s">
        <v>32</v>
      </c>
      <c r="P17" s="1">
        <v>0.0</v>
      </c>
      <c r="Q17" s="1">
        <v>0.0</v>
      </c>
      <c r="R17" s="1">
        <v>1.0</v>
      </c>
      <c r="S17" s="1">
        <v>0.0</v>
      </c>
      <c r="T17" s="2" t="str">
        <f t="shared" si="17"/>
        <v>1</v>
      </c>
      <c r="U17" s="2" t="str">
        <f t="shared" si="18"/>
        <v>0.25</v>
      </c>
    </row>
    <row r="18" ht="14.25" customHeight="1">
      <c r="A18" s="1"/>
      <c r="H18" s="1"/>
      <c r="O18" s="1"/>
    </row>
    <row r="19" ht="14.25" customHeight="1">
      <c r="A19" s="1"/>
      <c r="H19" s="1"/>
      <c r="O19" s="1"/>
    </row>
    <row r="20" ht="14.25" customHeight="1">
      <c r="A20" s="1"/>
      <c r="H20" s="1"/>
      <c r="O20" s="1"/>
    </row>
    <row r="21" ht="14.25" customHeight="1">
      <c r="A21" s="1"/>
      <c r="H21" s="1"/>
      <c r="O21" s="1"/>
    </row>
    <row r="22" ht="14.25" customHeight="1">
      <c r="A22" s="1"/>
      <c r="F22" s="1" t="s">
        <v>33</v>
      </c>
      <c r="H22" s="1"/>
      <c r="O22" s="1"/>
    </row>
    <row r="23" ht="14.25" customHeight="1">
      <c r="A23" s="1"/>
      <c r="F23" s="1" t="s">
        <v>1</v>
      </c>
      <c r="G23" s="1" t="s">
        <v>4</v>
      </c>
      <c r="H23" s="1"/>
      <c r="I23" s="1" t="s">
        <v>5</v>
      </c>
      <c r="O23" s="1"/>
    </row>
    <row r="24" ht="14.25" customHeight="1">
      <c r="A24" s="1"/>
      <c r="F24" s="1">
        <v>391.0</v>
      </c>
      <c r="G24" s="1">
        <v>405.0</v>
      </c>
      <c r="H24" s="1"/>
      <c r="I24" s="1">
        <v>421.0</v>
      </c>
      <c r="O24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4.25"/>
    <col customWidth="1" min="2" max="7" width="7.63"/>
    <col customWidth="1" min="8" max="8" width="13.38"/>
    <col customWidth="1" min="9" max="14" width="7.63"/>
    <col customWidth="1" min="15" max="15" width="13.38"/>
    <col customWidth="1" min="16" max="21" width="7.63"/>
  </cols>
  <sheetData>
    <row r="1" ht="14.25" customHeight="1">
      <c r="A1" s="1" t="s">
        <v>0</v>
      </c>
      <c r="B1" s="1" t="s">
        <v>1</v>
      </c>
      <c r="F1" s="1" t="s">
        <v>2</v>
      </c>
      <c r="G1" s="1" t="s">
        <v>3</v>
      </c>
      <c r="H1" s="1" t="s">
        <v>0</v>
      </c>
      <c r="I1" s="1" t="s">
        <v>4</v>
      </c>
      <c r="M1" s="1" t="s">
        <v>2</v>
      </c>
      <c r="N1" s="1" t="s">
        <v>3</v>
      </c>
      <c r="O1" s="1" t="s">
        <v>0</v>
      </c>
      <c r="P1" s="1" t="s">
        <v>5</v>
      </c>
      <c r="T1" s="1" t="s">
        <v>2</v>
      </c>
      <c r="U1" s="1" t="s">
        <v>3</v>
      </c>
    </row>
    <row r="2" ht="14.25" customHeight="1">
      <c r="A2" s="1" t="s">
        <v>6</v>
      </c>
      <c r="B2" s="1" t="s">
        <v>34</v>
      </c>
      <c r="C2" s="1" t="s">
        <v>35</v>
      </c>
      <c r="D2" s="1" t="s">
        <v>36</v>
      </c>
      <c r="E2" s="1" t="s">
        <v>37</v>
      </c>
      <c r="H2" s="1" t="s">
        <v>6</v>
      </c>
      <c r="I2" s="1" t="s">
        <v>38</v>
      </c>
      <c r="J2" s="1" t="s">
        <v>39</v>
      </c>
      <c r="K2" s="1" t="s">
        <v>40</v>
      </c>
      <c r="L2" s="1" t="s">
        <v>41</v>
      </c>
      <c r="O2" s="1" t="s">
        <v>6</v>
      </c>
      <c r="P2" s="1" t="s">
        <v>42</v>
      </c>
      <c r="Q2" s="1" t="s">
        <v>43</v>
      </c>
      <c r="R2" s="1" t="s">
        <v>44</v>
      </c>
      <c r="S2" s="1" t="s">
        <v>45</v>
      </c>
    </row>
    <row r="3" ht="14.25" customHeight="1">
      <c r="A3" s="1" t="s">
        <v>19</v>
      </c>
      <c r="B3" s="1">
        <v>11.0</v>
      </c>
      <c r="C3" s="1">
        <v>17.0</v>
      </c>
      <c r="D3" s="1">
        <v>11.0</v>
      </c>
      <c r="E3" s="1">
        <v>8.0</v>
      </c>
      <c r="F3" s="2" t="str">
        <f>(B3+C3+D3+E3)*4</f>
        <v>188</v>
      </c>
      <c r="G3" s="2" t="str">
        <f t="shared" ref="G3:G4" si="1">(F3/4)</f>
        <v>47</v>
      </c>
      <c r="H3" s="1" t="s">
        <v>19</v>
      </c>
      <c r="I3" s="1">
        <v>2.0</v>
      </c>
      <c r="J3" s="1">
        <v>20.0</v>
      </c>
      <c r="K3" s="1">
        <v>22.0</v>
      </c>
      <c r="L3" s="1">
        <v>13.0</v>
      </c>
      <c r="M3" s="2" t="str">
        <f>(I3+J3+K3+L3)*4</f>
        <v>228</v>
      </c>
      <c r="N3" s="2" t="str">
        <f t="shared" ref="N3:N4" si="2">(M3/4)</f>
        <v>57</v>
      </c>
      <c r="O3" s="1" t="s">
        <v>19</v>
      </c>
      <c r="P3" s="1">
        <v>19.0</v>
      </c>
      <c r="Q3" s="1">
        <v>12.0</v>
      </c>
      <c r="R3" s="1">
        <v>4.0</v>
      </c>
      <c r="S3" s="1">
        <v>19.0</v>
      </c>
      <c r="T3" s="2" t="str">
        <f>(P3+Q3+R3+S3)*4</f>
        <v>216</v>
      </c>
      <c r="U3" s="2" t="str">
        <f t="shared" ref="U3:U4" si="3">(T3/4)</f>
        <v>54</v>
      </c>
    </row>
    <row r="4" ht="14.25" customHeight="1">
      <c r="A4" s="1" t="s">
        <v>20</v>
      </c>
      <c r="B4" s="1">
        <v>67.0</v>
      </c>
      <c r="C4" s="1">
        <v>57.0</v>
      </c>
      <c r="D4" s="1">
        <v>67.0</v>
      </c>
      <c r="E4" s="1">
        <v>38.0</v>
      </c>
      <c r="F4" s="2" t="str">
        <f>(B4+C4+D4+E4)</f>
        <v>229</v>
      </c>
      <c r="G4" s="2" t="str">
        <f t="shared" si="1"/>
        <v>57.25</v>
      </c>
      <c r="H4" s="1" t="s">
        <v>20</v>
      </c>
      <c r="I4" s="1">
        <v>42.0</v>
      </c>
      <c r="J4" s="1">
        <v>26.0</v>
      </c>
      <c r="K4" s="1">
        <v>14.0</v>
      </c>
      <c r="L4" s="1">
        <v>30.0</v>
      </c>
      <c r="M4" s="2" t="str">
        <f>(I4+J4+K4+L4)</f>
        <v>112</v>
      </c>
      <c r="N4" s="2" t="str">
        <f t="shared" si="2"/>
        <v>28</v>
      </c>
      <c r="O4" s="1" t="s">
        <v>20</v>
      </c>
      <c r="P4" s="1">
        <v>41.0</v>
      </c>
      <c r="Q4" s="1">
        <v>26.0</v>
      </c>
      <c r="R4" s="1">
        <v>52.0</v>
      </c>
      <c r="S4" s="1">
        <v>61.0</v>
      </c>
      <c r="T4" s="2" t="str">
        <f>(P4+Q4+R4+S4)</f>
        <v>180</v>
      </c>
      <c r="U4" s="2" t="str">
        <f t="shared" si="3"/>
        <v>45</v>
      </c>
    </row>
    <row r="5" ht="14.25" customHeight="1">
      <c r="A5" s="1" t="s">
        <v>2</v>
      </c>
      <c r="F5" s="2" t="str">
        <f>SUM(F3:F4)</f>
        <v>417</v>
      </c>
      <c r="H5" s="1" t="s">
        <v>2</v>
      </c>
      <c r="M5" s="2" t="str">
        <f>SUM(M3:M4)</f>
        <v>340</v>
      </c>
      <c r="O5" s="1" t="s">
        <v>2</v>
      </c>
      <c r="T5" s="2" t="str">
        <f>SUM(T3:T4)</f>
        <v>396</v>
      </c>
    </row>
    <row r="6" ht="14.25" customHeight="1">
      <c r="A6" s="1" t="s">
        <v>21</v>
      </c>
      <c r="F6" s="2" t="str">
        <f>(480-F5)</f>
        <v>63</v>
      </c>
      <c r="H6" s="1" t="s">
        <v>21</v>
      </c>
      <c r="M6" s="2" t="str">
        <f>(480-M5)</f>
        <v>140</v>
      </c>
      <c r="O6" s="1" t="s">
        <v>21</v>
      </c>
      <c r="T6" s="2" t="str">
        <f>(480-T5)</f>
        <v>84</v>
      </c>
    </row>
    <row r="7" ht="14.25" customHeight="1">
      <c r="A7" s="1" t="s">
        <v>22</v>
      </c>
      <c r="H7" s="1" t="s">
        <v>22</v>
      </c>
      <c r="O7" s="1" t="s">
        <v>22</v>
      </c>
    </row>
    <row r="8" ht="14.25" customHeight="1">
      <c r="A8" s="1" t="s">
        <v>23</v>
      </c>
      <c r="B8" s="1">
        <v>0.0</v>
      </c>
      <c r="C8" s="1">
        <v>2.0</v>
      </c>
      <c r="D8" s="1">
        <v>2.0</v>
      </c>
      <c r="E8" s="1">
        <v>3.0</v>
      </c>
      <c r="F8" s="2" t="str">
        <f t="shared" ref="F8:F21" si="4">(B8+C8+D8+E8)</f>
        <v>7</v>
      </c>
      <c r="G8" s="2" t="str">
        <f t="shared" ref="G8:G21" si="5">(F8/4)</f>
        <v>1.75</v>
      </c>
      <c r="H8" s="1" t="s">
        <v>23</v>
      </c>
      <c r="I8" s="1">
        <v>0.0</v>
      </c>
      <c r="J8" s="1">
        <v>5.0</v>
      </c>
      <c r="K8" s="1">
        <v>3.0</v>
      </c>
      <c r="L8" s="1">
        <v>4.0</v>
      </c>
      <c r="M8" s="2" t="str">
        <f t="shared" ref="M8:M21" si="6">(I8+J8+K8+L8)</f>
        <v>12</v>
      </c>
      <c r="N8" s="2" t="str">
        <f t="shared" ref="N8:N21" si="7">(M8/4)</f>
        <v>3</v>
      </c>
      <c r="O8" s="1" t="s">
        <v>23</v>
      </c>
      <c r="P8" s="1">
        <v>4.0</v>
      </c>
      <c r="Q8" s="1">
        <v>2.0</v>
      </c>
      <c r="R8" s="1">
        <v>5.0</v>
      </c>
      <c r="S8" s="1">
        <v>5.0</v>
      </c>
      <c r="T8" s="2" t="str">
        <f t="shared" ref="T8:T21" si="8">(P8+Q8+R8+S8)</f>
        <v>16</v>
      </c>
      <c r="U8" s="2" t="str">
        <f t="shared" ref="U8:U21" si="9">(T8/4)</f>
        <v>4</v>
      </c>
    </row>
    <row r="9" ht="14.25" customHeight="1">
      <c r="A9" s="1" t="s">
        <v>24</v>
      </c>
      <c r="B9" s="1">
        <v>0.0</v>
      </c>
      <c r="C9" s="1">
        <v>10.0</v>
      </c>
      <c r="D9" s="1">
        <v>10.0</v>
      </c>
      <c r="E9" s="1">
        <v>10.0</v>
      </c>
      <c r="F9" s="2" t="str">
        <f t="shared" si="4"/>
        <v>30</v>
      </c>
      <c r="G9" s="2" t="str">
        <f t="shared" si="5"/>
        <v>7.5</v>
      </c>
      <c r="H9" s="1" t="s">
        <v>24</v>
      </c>
      <c r="I9" s="1">
        <v>0.0</v>
      </c>
      <c r="J9" s="1">
        <v>0.0</v>
      </c>
      <c r="K9" s="1">
        <v>10.0</v>
      </c>
      <c r="L9" s="1">
        <v>10.0</v>
      </c>
      <c r="M9" s="2" t="str">
        <f t="shared" si="6"/>
        <v>20</v>
      </c>
      <c r="N9" s="2" t="str">
        <f t="shared" si="7"/>
        <v>5</v>
      </c>
      <c r="O9" s="1" t="s">
        <v>24</v>
      </c>
      <c r="P9" s="1">
        <v>0.0</v>
      </c>
      <c r="Q9" s="1">
        <v>10.0</v>
      </c>
      <c r="R9" s="1">
        <v>0.0</v>
      </c>
      <c r="S9" s="1">
        <v>10.0</v>
      </c>
      <c r="T9" s="2" t="str">
        <f t="shared" si="8"/>
        <v>20</v>
      </c>
      <c r="U9" s="2" t="str">
        <f t="shared" si="9"/>
        <v>5</v>
      </c>
    </row>
    <row r="10" ht="14.25" customHeight="1">
      <c r="A10" s="1" t="s">
        <v>25</v>
      </c>
      <c r="B10" s="1">
        <v>0.0</v>
      </c>
      <c r="C10" s="1">
        <v>0.0</v>
      </c>
      <c r="D10" s="1">
        <v>0.0</v>
      </c>
      <c r="E10" s="1">
        <v>0.0</v>
      </c>
      <c r="F10" s="2" t="str">
        <f t="shared" si="4"/>
        <v>0</v>
      </c>
      <c r="G10" s="2" t="str">
        <f t="shared" si="5"/>
        <v>0</v>
      </c>
      <c r="H10" s="1" t="s">
        <v>25</v>
      </c>
      <c r="I10" s="1">
        <v>0.0</v>
      </c>
      <c r="J10" s="1">
        <v>0.0</v>
      </c>
      <c r="K10" s="1">
        <v>0.0</v>
      </c>
      <c r="L10" s="1">
        <v>0.0</v>
      </c>
      <c r="M10" s="2" t="str">
        <f t="shared" si="6"/>
        <v>0</v>
      </c>
      <c r="N10" s="2" t="str">
        <f t="shared" si="7"/>
        <v>0</v>
      </c>
      <c r="O10" s="1" t="s">
        <v>25</v>
      </c>
      <c r="P10" s="1">
        <v>0.0</v>
      </c>
      <c r="Q10" s="1">
        <v>0.0</v>
      </c>
      <c r="R10" s="1">
        <v>0.0</v>
      </c>
      <c r="S10" s="1">
        <v>0.0</v>
      </c>
      <c r="T10" s="2" t="str">
        <f t="shared" si="8"/>
        <v>0</v>
      </c>
      <c r="U10" s="2" t="str">
        <f t="shared" si="9"/>
        <v>0</v>
      </c>
    </row>
    <row r="11" ht="14.25" customHeight="1">
      <c r="A11" s="1" t="s">
        <v>46</v>
      </c>
      <c r="B11" s="1">
        <v>0.0</v>
      </c>
      <c r="C11" s="1">
        <v>0.0</v>
      </c>
      <c r="D11" s="1">
        <v>0.0</v>
      </c>
      <c r="E11" s="1">
        <v>0.0</v>
      </c>
      <c r="F11" s="2" t="str">
        <f t="shared" si="4"/>
        <v>0</v>
      </c>
      <c r="G11" s="2" t="str">
        <f t="shared" si="5"/>
        <v>0</v>
      </c>
      <c r="H11" s="1" t="s">
        <v>46</v>
      </c>
      <c r="I11" s="1">
        <v>0.0</v>
      </c>
      <c r="J11" s="1">
        <v>0.0</v>
      </c>
      <c r="K11" s="1">
        <v>0.0</v>
      </c>
      <c r="L11" s="1">
        <v>0.0</v>
      </c>
      <c r="M11" s="2" t="str">
        <f t="shared" si="6"/>
        <v>0</v>
      </c>
      <c r="N11" s="2" t="str">
        <f t="shared" si="7"/>
        <v>0</v>
      </c>
      <c r="O11" s="1" t="s">
        <v>46</v>
      </c>
      <c r="P11" s="1">
        <v>0.0</v>
      </c>
      <c r="Q11" s="1">
        <v>0.0</v>
      </c>
      <c r="R11" s="1">
        <v>0.0</v>
      </c>
      <c r="S11" s="1">
        <v>0.0</v>
      </c>
      <c r="T11" s="2" t="str">
        <f t="shared" si="8"/>
        <v>0</v>
      </c>
      <c r="U11" s="2" t="str">
        <f t="shared" si="9"/>
        <v>0</v>
      </c>
    </row>
    <row r="12" ht="14.25" customHeight="1">
      <c r="A12" s="1" t="s">
        <v>27</v>
      </c>
      <c r="B12" s="1">
        <v>0.0</v>
      </c>
      <c r="C12" s="1">
        <v>0.0</v>
      </c>
      <c r="D12" s="1">
        <v>0.0</v>
      </c>
      <c r="E12" s="1">
        <v>0.0</v>
      </c>
      <c r="F12" s="2" t="str">
        <f t="shared" si="4"/>
        <v>0</v>
      </c>
      <c r="G12" s="2" t="str">
        <f t="shared" si="5"/>
        <v>0</v>
      </c>
      <c r="H12" s="1" t="s">
        <v>27</v>
      </c>
      <c r="I12" s="1">
        <v>0.0</v>
      </c>
      <c r="J12" s="1">
        <v>0.0</v>
      </c>
      <c r="K12" s="1">
        <v>0.0</v>
      </c>
      <c r="L12" s="1">
        <v>0.0</v>
      </c>
      <c r="M12" s="2" t="str">
        <f t="shared" si="6"/>
        <v>0</v>
      </c>
      <c r="N12" s="2" t="str">
        <f t="shared" si="7"/>
        <v>0</v>
      </c>
      <c r="O12" s="1" t="s">
        <v>27</v>
      </c>
      <c r="P12" s="1">
        <v>0.0</v>
      </c>
      <c r="Q12" s="1">
        <v>0.0</v>
      </c>
      <c r="R12" s="1">
        <v>0.0</v>
      </c>
      <c r="S12" s="1">
        <v>0.0</v>
      </c>
      <c r="T12" s="2" t="str">
        <f t="shared" si="8"/>
        <v>0</v>
      </c>
      <c r="U12" s="2" t="str">
        <f t="shared" si="9"/>
        <v>0</v>
      </c>
    </row>
    <row r="13" ht="14.25" customHeight="1">
      <c r="A13" s="1" t="s">
        <v>28</v>
      </c>
      <c r="B13" s="1">
        <v>0.0</v>
      </c>
      <c r="C13" s="1">
        <v>0.0</v>
      </c>
      <c r="D13" s="1">
        <v>0.0</v>
      </c>
      <c r="E13" s="1">
        <v>0.0</v>
      </c>
      <c r="F13" s="2" t="str">
        <f t="shared" si="4"/>
        <v>0</v>
      </c>
      <c r="G13" s="2" t="str">
        <f t="shared" si="5"/>
        <v>0</v>
      </c>
      <c r="H13" s="1" t="s">
        <v>28</v>
      </c>
      <c r="I13" s="1">
        <v>0.0</v>
      </c>
      <c r="J13" s="1">
        <v>0.0</v>
      </c>
      <c r="K13" s="1">
        <v>0.0</v>
      </c>
      <c r="L13" s="1">
        <v>0.0</v>
      </c>
      <c r="M13" s="2" t="str">
        <f t="shared" si="6"/>
        <v>0</v>
      </c>
      <c r="N13" s="2" t="str">
        <f t="shared" si="7"/>
        <v>0</v>
      </c>
      <c r="O13" s="1" t="s">
        <v>28</v>
      </c>
      <c r="P13" s="1">
        <v>0.0</v>
      </c>
      <c r="Q13" s="1">
        <v>0.0</v>
      </c>
      <c r="R13" s="1">
        <v>0.0</v>
      </c>
      <c r="S13" s="1">
        <v>0.0</v>
      </c>
      <c r="T13" s="2" t="str">
        <f t="shared" si="8"/>
        <v>0</v>
      </c>
      <c r="U13" s="2" t="str">
        <f t="shared" si="9"/>
        <v>0</v>
      </c>
    </row>
    <row r="14" ht="14.25" customHeight="1">
      <c r="A14" s="1" t="s">
        <v>29</v>
      </c>
      <c r="B14" s="1">
        <v>0.0</v>
      </c>
      <c r="C14" s="1">
        <v>0.0</v>
      </c>
      <c r="D14" s="1">
        <v>0.0</v>
      </c>
      <c r="E14" s="1">
        <v>0.0</v>
      </c>
      <c r="F14" s="2" t="str">
        <f t="shared" si="4"/>
        <v>0</v>
      </c>
      <c r="G14" s="2" t="str">
        <f t="shared" si="5"/>
        <v>0</v>
      </c>
      <c r="H14" s="1" t="s">
        <v>29</v>
      </c>
      <c r="I14" s="1">
        <v>0.0</v>
      </c>
      <c r="J14" s="1">
        <v>0.0</v>
      </c>
      <c r="K14" s="1">
        <v>0.0</v>
      </c>
      <c r="L14" s="1">
        <v>0.0</v>
      </c>
      <c r="M14" s="2" t="str">
        <f t="shared" si="6"/>
        <v>0</v>
      </c>
      <c r="N14" s="2" t="str">
        <f t="shared" si="7"/>
        <v>0</v>
      </c>
      <c r="O14" s="1" t="s">
        <v>29</v>
      </c>
      <c r="P14" s="1">
        <v>0.0</v>
      </c>
      <c r="Q14" s="1">
        <v>0.0</v>
      </c>
      <c r="R14" s="1">
        <v>0.0</v>
      </c>
      <c r="S14" s="1">
        <v>0.0</v>
      </c>
      <c r="T14" s="2" t="str">
        <f t="shared" si="8"/>
        <v>0</v>
      </c>
      <c r="U14" s="2" t="str">
        <f t="shared" si="9"/>
        <v>0</v>
      </c>
    </row>
    <row r="15" ht="14.25" customHeight="1">
      <c r="A15" s="1" t="s">
        <v>30</v>
      </c>
      <c r="B15" s="1">
        <v>0.0</v>
      </c>
      <c r="C15" s="1">
        <v>0.0</v>
      </c>
      <c r="D15" s="1">
        <v>0.0</v>
      </c>
      <c r="E15" s="1">
        <v>0.0</v>
      </c>
      <c r="F15" s="2" t="str">
        <f t="shared" si="4"/>
        <v>0</v>
      </c>
      <c r="G15" s="2" t="str">
        <f t="shared" si="5"/>
        <v>0</v>
      </c>
      <c r="H15" s="1" t="s">
        <v>30</v>
      </c>
      <c r="I15" s="1">
        <v>0.0</v>
      </c>
      <c r="J15" s="1">
        <v>0.0</v>
      </c>
      <c r="K15" s="1">
        <v>0.0</v>
      </c>
      <c r="L15" s="1">
        <v>0.0</v>
      </c>
      <c r="M15" s="2" t="str">
        <f t="shared" si="6"/>
        <v>0</v>
      </c>
      <c r="N15" s="2" t="str">
        <f t="shared" si="7"/>
        <v>0</v>
      </c>
      <c r="O15" s="1" t="s">
        <v>30</v>
      </c>
      <c r="P15" s="1">
        <v>0.0</v>
      </c>
      <c r="Q15" s="1">
        <v>0.0</v>
      </c>
      <c r="R15" s="1">
        <v>0.0</v>
      </c>
      <c r="S15" s="1">
        <v>0.0</v>
      </c>
      <c r="T15" s="2" t="str">
        <f t="shared" si="8"/>
        <v>0</v>
      </c>
      <c r="U15" s="2" t="str">
        <f t="shared" si="9"/>
        <v>0</v>
      </c>
    </row>
    <row r="16" ht="14.25" customHeight="1">
      <c r="A16" s="1" t="s">
        <v>31</v>
      </c>
      <c r="B16" s="1">
        <v>0.0</v>
      </c>
      <c r="C16" s="1">
        <v>0.0</v>
      </c>
      <c r="D16" s="1">
        <v>0.0</v>
      </c>
      <c r="E16" s="1">
        <v>0.0</v>
      </c>
      <c r="F16" s="2" t="str">
        <f t="shared" si="4"/>
        <v>0</v>
      </c>
      <c r="G16" s="2" t="str">
        <f t="shared" si="5"/>
        <v>0</v>
      </c>
      <c r="H16" s="1" t="s">
        <v>31</v>
      </c>
      <c r="I16" s="1">
        <v>0.0</v>
      </c>
      <c r="J16" s="1">
        <v>0.0</v>
      </c>
      <c r="K16" s="1">
        <v>0.0</v>
      </c>
      <c r="L16" s="1">
        <v>0.0</v>
      </c>
      <c r="M16" s="2" t="str">
        <f t="shared" si="6"/>
        <v>0</v>
      </c>
      <c r="N16" s="2" t="str">
        <f t="shared" si="7"/>
        <v>0</v>
      </c>
      <c r="O16" s="1" t="s">
        <v>31</v>
      </c>
      <c r="P16" s="1">
        <v>0.0</v>
      </c>
      <c r="Q16" s="1">
        <v>0.0</v>
      </c>
      <c r="R16" s="1">
        <v>0.0</v>
      </c>
      <c r="S16" s="1">
        <v>0.0</v>
      </c>
      <c r="T16" s="2" t="str">
        <f t="shared" si="8"/>
        <v>0</v>
      </c>
      <c r="U16" s="2" t="str">
        <f t="shared" si="9"/>
        <v>0</v>
      </c>
    </row>
    <row r="17" ht="14.25" customHeight="1">
      <c r="A17" s="1" t="s">
        <v>32</v>
      </c>
      <c r="B17" s="1">
        <v>0.0</v>
      </c>
      <c r="C17" s="1">
        <v>0.0</v>
      </c>
      <c r="D17" s="1">
        <v>0.0</v>
      </c>
      <c r="E17" s="1">
        <v>10.0</v>
      </c>
      <c r="F17" s="2" t="str">
        <f t="shared" si="4"/>
        <v>10</v>
      </c>
      <c r="G17" s="2" t="str">
        <f t="shared" si="5"/>
        <v>2.5</v>
      </c>
      <c r="H17" s="1" t="s">
        <v>32</v>
      </c>
      <c r="I17" s="1">
        <v>0.0</v>
      </c>
      <c r="J17" s="1">
        <v>0.0</v>
      </c>
      <c r="K17" s="1">
        <v>10.0</v>
      </c>
      <c r="L17" s="1">
        <v>10.0</v>
      </c>
      <c r="M17" s="2" t="str">
        <f t="shared" si="6"/>
        <v>20</v>
      </c>
      <c r="N17" s="2" t="str">
        <f t="shared" si="7"/>
        <v>5</v>
      </c>
      <c r="O17" s="1" t="s">
        <v>32</v>
      </c>
      <c r="P17" s="1">
        <v>0.0</v>
      </c>
      <c r="Q17" s="1">
        <v>10.0</v>
      </c>
      <c r="R17" s="1">
        <v>0.0</v>
      </c>
      <c r="S17" s="1">
        <v>10.0</v>
      </c>
      <c r="T17" s="2" t="str">
        <f t="shared" si="8"/>
        <v>20</v>
      </c>
      <c r="U17" s="2" t="str">
        <f t="shared" si="9"/>
        <v>5</v>
      </c>
    </row>
    <row r="18" ht="14.25" customHeight="1">
      <c r="A18" s="1" t="s">
        <v>47</v>
      </c>
      <c r="B18" s="1">
        <v>10.0</v>
      </c>
      <c r="C18" s="1">
        <v>10.0</v>
      </c>
      <c r="D18" s="1">
        <v>10.0</v>
      </c>
      <c r="E18" s="1">
        <v>10.0</v>
      </c>
      <c r="F18" s="2" t="str">
        <f t="shared" si="4"/>
        <v>40</v>
      </c>
      <c r="G18" s="2" t="str">
        <f t="shared" si="5"/>
        <v>10</v>
      </c>
      <c r="H18" s="1" t="s">
        <v>47</v>
      </c>
      <c r="I18" s="1">
        <v>10.0</v>
      </c>
      <c r="J18" s="1">
        <v>10.0</v>
      </c>
      <c r="K18" s="1">
        <v>20.0</v>
      </c>
      <c r="L18" s="1">
        <v>10.0</v>
      </c>
      <c r="M18" s="2" t="str">
        <f t="shared" si="6"/>
        <v>50</v>
      </c>
      <c r="N18" s="2" t="str">
        <f t="shared" si="7"/>
        <v>12.5</v>
      </c>
      <c r="O18" s="1" t="s">
        <v>47</v>
      </c>
      <c r="P18" s="1">
        <v>10.0</v>
      </c>
      <c r="Q18" s="1">
        <v>10.0</v>
      </c>
      <c r="R18" s="1">
        <v>10.0</v>
      </c>
      <c r="S18" s="1">
        <v>20.0</v>
      </c>
      <c r="T18" s="2" t="str">
        <f t="shared" si="8"/>
        <v>50</v>
      </c>
      <c r="U18" s="2" t="str">
        <f t="shared" si="9"/>
        <v>12.5</v>
      </c>
    </row>
    <row r="19" ht="14.25" customHeight="1">
      <c r="A19" s="1" t="s">
        <v>48</v>
      </c>
      <c r="B19" s="1">
        <v>0.0</v>
      </c>
      <c r="C19" s="1">
        <v>0.0</v>
      </c>
      <c r="D19" s="1">
        <v>0.0</v>
      </c>
      <c r="E19" s="1">
        <v>0.0</v>
      </c>
      <c r="F19" s="2" t="str">
        <f t="shared" si="4"/>
        <v>0</v>
      </c>
      <c r="G19" s="2" t="str">
        <f t="shared" si="5"/>
        <v>0</v>
      </c>
      <c r="H19" s="1" t="s">
        <v>48</v>
      </c>
      <c r="I19" s="1">
        <v>0.0</v>
      </c>
      <c r="J19" s="1">
        <v>0.0</v>
      </c>
      <c r="K19" s="1">
        <v>2.0</v>
      </c>
      <c r="L19" s="1">
        <v>1.0</v>
      </c>
      <c r="M19" s="2" t="str">
        <f t="shared" si="6"/>
        <v>3</v>
      </c>
      <c r="N19" s="2" t="str">
        <f t="shared" si="7"/>
        <v>0.75</v>
      </c>
      <c r="O19" s="1" t="s">
        <v>48</v>
      </c>
      <c r="P19" s="1">
        <v>0.0</v>
      </c>
      <c r="Q19" s="1">
        <v>0.0</v>
      </c>
      <c r="R19" s="1">
        <v>0.0</v>
      </c>
      <c r="S19" s="1">
        <v>1.0</v>
      </c>
      <c r="T19" s="2" t="str">
        <f t="shared" si="8"/>
        <v>1</v>
      </c>
      <c r="U19" s="2" t="str">
        <f t="shared" si="9"/>
        <v>0.25</v>
      </c>
    </row>
    <row r="20" ht="14.25" customHeight="1">
      <c r="A20" s="1" t="s">
        <v>49</v>
      </c>
      <c r="B20" s="1">
        <v>0.0</v>
      </c>
      <c r="C20" s="1">
        <v>0.0</v>
      </c>
      <c r="D20" s="1">
        <v>0.0</v>
      </c>
      <c r="E20" s="1">
        <v>0.0</v>
      </c>
      <c r="F20" s="2" t="str">
        <f t="shared" si="4"/>
        <v>0</v>
      </c>
      <c r="G20" s="2" t="str">
        <f t="shared" si="5"/>
        <v>0</v>
      </c>
      <c r="H20" s="1" t="s">
        <v>49</v>
      </c>
      <c r="I20" s="1">
        <v>0.0</v>
      </c>
      <c r="J20" s="1">
        <v>0.0</v>
      </c>
      <c r="K20" s="1">
        <v>1.0</v>
      </c>
      <c r="L20" s="1">
        <v>0.0</v>
      </c>
      <c r="M20" s="2" t="str">
        <f t="shared" si="6"/>
        <v>1</v>
      </c>
      <c r="N20" s="2" t="str">
        <f t="shared" si="7"/>
        <v>0.25</v>
      </c>
      <c r="O20" s="1" t="s">
        <v>49</v>
      </c>
      <c r="P20" s="1">
        <v>0.0</v>
      </c>
      <c r="Q20" s="1">
        <v>0.0</v>
      </c>
      <c r="R20" s="1">
        <v>0.0</v>
      </c>
      <c r="S20" s="1">
        <v>0.0</v>
      </c>
      <c r="T20" s="2" t="str">
        <f t="shared" si="8"/>
        <v>0</v>
      </c>
      <c r="U20" s="2" t="str">
        <f t="shared" si="9"/>
        <v>0</v>
      </c>
    </row>
    <row r="21" ht="14.25" customHeight="1">
      <c r="A21" s="1" t="s">
        <v>50</v>
      </c>
      <c r="B21" s="1">
        <v>0.0</v>
      </c>
      <c r="C21" s="1">
        <v>0.0</v>
      </c>
      <c r="D21" s="1">
        <v>0.0</v>
      </c>
      <c r="E21" s="1">
        <v>1.0</v>
      </c>
      <c r="F21" s="2" t="str">
        <f t="shared" si="4"/>
        <v>1</v>
      </c>
      <c r="G21" s="2" t="str">
        <f t="shared" si="5"/>
        <v>0.25</v>
      </c>
      <c r="H21" s="1" t="s">
        <v>50</v>
      </c>
      <c r="I21" s="1">
        <v>0.0</v>
      </c>
      <c r="J21" s="1">
        <v>0.0</v>
      </c>
      <c r="K21" s="1">
        <v>0.0</v>
      </c>
      <c r="L21" s="1">
        <v>2.0</v>
      </c>
      <c r="M21" s="2" t="str">
        <f t="shared" si="6"/>
        <v>2</v>
      </c>
      <c r="N21" s="2" t="str">
        <f t="shared" si="7"/>
        <v>0.5</v>
      </c>
      <c r="O21" s="1" t="s">
        <v>50</v>
      </c>
      <c r="P21" s="1">
        <v>0.0</v>
      </c>
      <c r="Q21" s="1">
        <v>0.0</v>
      </c>
      <c r="R21" s="1">
        <v>0.0</v>
      </c>
      <c r="S21" s="1">
        <v>0.0</v>
      </c>
      <c r="T21" s="2" t="str">
        <f t="shared" si="8"/>
        <v>0</v>
      </c>
      <c r="U21" s="2" t="str">
        <f t="shared" si="9"/>
        <v>0</v>
      </c>
    </row>
    <row r="22" ht="14.25" customHeight="1">
      <c r="A22" s="1" t="s">
        <v>51</v>
      </c>
      <c r="H22" s="1"/>
      <c r="O22" s="1"/>
    </row>
    <row r="23" ht="14.25" customHeight="1">
      <c r="A23" s="1"/>
      <c r="H23" s="1"/>
      <c r="O23" s="1"/>
    </row>
    <row r="24" ht="14.25" customHeight="1">
      <c r="A24" s="1"/>
      <c r="H24" s="1"/>
      <c r="O24" s="1"/>
    </row>
    <row r="25" ht="14.25" customHeight="1">
      <c r="A25" s="1"/>
      <c r="B25" s="1" t="s">
        <v>52</v>
      </c>
      <c r="F25" s="1" t="s">
        <v>53</v>
      </c>
      <c r="H25" s="1"/>
      <c r="O25" s="1"/>
    </row>
    <row r="26" ht="14.25" customHeight="1">
      <c r="A26" s="1"/>
      <c r="B26" s="1" t="s">
        <v>1</v>
      </c>
      <c r="C26" s="1" t="s">
        <v>4</v>
      </c>
      <c r="D26" s="1" t="s">
        <v>5</v>
      </c>
      <c r="F26" s="1" t="s">
        <v>1</v>
      </c>
      <c r="G26" s="1" t="s">
        <v>4</v>
      </c>
      <c r="H26" s="1"/>
      <c r="I26" s="1" t="s">
        <v>5</v>
      </c>
      <c r="M26" s="1" t="s">
        <v>54</v>
      </c>
      <c r="O26" s="1"/>
    </row>
    <row r="27" ht="14.25" customHeight="1">
      <c r="A27" s="1" t="s">
        <v>55</v>
      </c>
      <c r="B27" s="2" t="str">
        <f>SUM(B3:E3)</f>
        <v>47</v>
      </c>
      <c r="C27" s="2" t="str">
        <f>SUM(I3:L3)</f>
        <v>57</v>
      </c>
      <c r="D27" s="2" t="str">
        <f>SUM(P3:S3)</f>
        <v>54</v>
      </c>
      <c r="F27" s="1">
        <v>188.0</v>
      </c>
      <c r="G27" s="1">
        <v>228.0</v>
      </c>
      <c r="H27" s="1"/>
      <c r="I27" s="1">
        <v>216.0</v>
      </c>
      <c r="M27" s="1" t="s">
        <v>1</v>
      </c>
      <c r="N27" s="1" t="s">
        <v>4</v>
      </c>
      <c r="O27" s="1" t="s">
        <v>5</v>
      </c>
    </row>
    <row r="28" ht="14.25" customHeight="1">
      <c r="A28" s="1" t="s">
        <v>56</v>
      </c>
      <c r="B28" s="3" t="str">
        <f t="shared" ref="B28:D28" si="10">(B27*M28)</f>
        <v>31.58</v>
      </c>
      <c r="C28" s="3" t="str">
        <f t="shared" si="10"/>
        <v>52.55</v>
      </c>
      <c r="D28" s="3" t="str">
        <f t="shared" si="10"/>
        <v>42.19</v>
      </c>
      <c r="H28" s="1"/>
      <c r="M28" s="2" t="str">
        <f>43/64</f>
        <v>0.671875</v>
      </c>
      <c r="N28" s="2" t="str">
        <f>59/64</f>
        <v>0.921875</v>
      </c>
      <c r="O28" s="2" t="str">
        <f>50/64</f>
        <v>0.78125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20.88"/>
    <col customWidth="1" min="2" max="7" width="7.63"/>
    <col customWidth="1" min="8" max="8" width="20.88"/>
    <col customWidth="1" min="9" max="14" width="7.63"/>
    <col customWidth="1" min="15" max="15" width="20.88"/>
    <col customWidth="1" min="16" max="21" width="7.63"/>
  </cols>
  <sheetData>
    <row r="1" ht="14.25" customHeight="1">
      <c r="A1" s="1" t="s">
        <v>0</v>
      </c>
      <c r="B1" s="1" t="s">
        <v>1</v>
      </c>
      <c r="F1" s="1" t="s">
        <v>2</v>
      </c>
      <c r="G1" s="1" t="s">
        <v>3</v>
      </c>
      <c r="H1" s="1" t="s">
        <v>0</v>
      </c>
      <c r="I1" s="1" t="s">
        <v>4</v>
      </c>
      <c r="M1" s="1" t="s">
        <v>2</v>
      </c>
      <c r="N1" s="1" t="s">
        <v>3</v>
      </c>
      <c r="O1" s="1" t="s">
        <v>0</v>
      </c>
      <c r="P1" s="1" t="s">
        <v>5</v>
      </c>
      <c r="T1" s="1" t="s">
        <v>2</v>
      </c>
      <c r="U1" s="1" t="s">
        <v>3</v>
      </c>
    </row>
    <row r="2" ht="14.25" customHeight="1">
      <c r="A2" s="1" t="s">
        <v>6</v>
      </c>
      <c r="B2" s="1" t="s">
        <v>57</v>
      </c>
      <c r="C2" s="1" t="s">
        <v>58</v>
      </c>
      <c r="D2" s="1" t="s">
        <v>59</v>
      </c>
      <c r="E2" s="1" t="s">
        <v>60</v>
      </c>
      <c r="H2" s="1" t="s">
        <v>6</v>
      </c>
      <c r="I2" s="1" t="s">
        <v>61</v>
      </c>
      <c r="J2" s="1" t="s">
        <v>62</v>
      </c>
      <c r="K2" s="1" t="s">
        <v>63</v>
      </c>
      <c r="L2" s="1" t="s">
        <v>64</v>
      </c>
      <c r="O2" s="1" t="s">
        <v>6</v>
      </c>
      <c r="P2" s="1" t="s">
        <v>65</v>
      </c>
      <c r="Q2" s="1" t="s">
        <v>66</v>
      </c>
      <c r="R2" s="1" t="s">
        <v>67</v>
      </c>
      <c r="S2" s="1" t="s">
        <v>68</v>
      </c>
    </row>
    <row r="3" ht="14.25" customHeight="1">
      <c r="A3" s="1" t="s">
        <v>19</v>
      </c>
      <c r="B3" s="1">
        <v>109.0</v>
      </c>
      <c r="C3" s="1">
        <v>116.0</v>
      </c>
      <c r="D3" s="1">
        <v>102.0</v>
      </c>
      <c r="E3" s="1">
        <v>120.0</v>
      </c>
      <c r="F3" s="2" t="str">
        <f t="shared" ref="F3:F4" si="1">(B3+C3+D3+E3)</f>
        <v>447</v>
      </c>
      <c r="G3" s="2" t="str">
        <f t="shared" ref="G3:G4" si="2">(F3/4)</f>
        <v>111.75</v>
      </c>
      <c r="H3" s="1" t="s">
        <v>19</v>
      </c>
      <c r="I3" s="1">
        <v>93.0</v>
      </c>
      <c r="J3" s="1">
        <v>115.0</v>
      </c>
      <c r="K3" s="1">
        <v>94.0</v>
      </c>
      <c r="L3" s="1">
        <v>108.0</v>
      </c>
      <c r="M3" s="2" t="str">
        <f t="shared" ref="M3:M4" si="3">(I3+J3+K3+L3)</f>
        <v>410</v>
      </c>
      <c r="N3" s="2" t="str">
        <f t="shared" ref="N3:N4" si="4">(M3/4)</f>
        <v>102.5</v>
      </c>
      <c r="O3" s="1" t="s">
        <v>19</v>
      </c>
      <c r="P3" s="1">
        <v>89.0</v>
      </c>
      <c r="Q3" s="1">
        <v>104.0</v>
      </c>
      <c r="R3" s="1">
        <v>103.0</v>
      </c>
      <c r="S3" s="1">
        <v>106.0</v>
      </c>
      <c r="T3" s="2" t="str">
        <f t="shared" ref="T3:T4" si="5">(P3+Q3+R3+S3)</f>
        <v>402</v>
      </c>
      <c r="U3" s="2" t="str">
        <f t="shared" ref="U3:U4" si="6">(T3/4)</f>
        <v>100.5</v>
      </c>
    </row>
    <row r="4" ht="14.25" customHeight="1">
      <c r="A4" s="1" t="s">
        <v>20</v>
      </c>
      <c r="B4" s="1">
        <v>4.0</v>
      </c>
      <c r="C4" s="1">
        <v>7.0</v>
      </c>
      <c r="D4" s="1">
        <v>5.0</v>
      </c>
      <c r="E4" s="1">
        <v>2.0</v>
      </c>
      <c r="F4" s="2" t="str">
        <f t="shared" si="1"/>
        <v>18</v>
      </c>
      <c r="G4" s="2" t="str">
        <f t="shared" si="2"/>
        <v>4.5</v>
      </c>
      <c r="H4" s="1" t="s">
        <v>20</v>
      </c>
      <c r="I4" s="1">
        <v>11.0</v>
      </c>
      <c r="J4" s="1">
        <v>6.0</v>
      </c>
      <c r="K4" s="1">
        <v>1.0</v>
      </c>
      <c r="L4" s="1">
        <v>2.0</v>
      </c>
      <c r="M4" s="2" t="str">
        <f t="shared" si="3"/>
        <v>20</v>
      </c>
      <c r="N4" s="2" t="str">
        <f t="shared" si="4"/>
        <v>5</v>
      </c>
      <c r="O4" s="1" t="s">
        <v>20</v>
      </c>
      <c r="P4" s="1">
        <v>6.0</v>
      </c>
      <c r="Q4" s="1">
        <v>2.0</v>
      </c>
      <c r="R4" s="1">
        <v>5.0</v>
      </c>
      <c r="S4" s="1">
        <v>2.0</v>
      </c>
      <c r="T4" s="2" t="str">
        <f t="shared" si="5"/>
        <v>15</v>
      </c>
      <c r="U4" s="2" t="str">
        <f t="shared" si="6"/>
        <v>3.75</v>
      </c>
    </row>
    <row r="5" ht="14.25" customHeight="1">
      <c r="A5" s="1" t="s">
        <v>2</v>
      </c>
      <c r="B5" s="2" t="str">
        <f t="shared" ref="B5:F5" si="7">SUM(B3:B4)</f>
        <v>113</v>
      </c>
      <c r="C5" s="2" t="str">
        <f t="shared" si="7"/>
        <v>123</v>
      </c>
      <c r="D5" s="2" t="str">
        <f t="shared" si="7"/>
        <v>107</v>
      </c>
      <c r="E5" s="2" t="str">
        <f t="shared" si="7"/>
        <v>122</v>
      </c>
      <c r="F5" s="2" t="str">
        <f t="shared" si="7"/>
        <v>465</v>
      </c>
      <c r="H5" s="1" t="s">
        <v>2</v>
      </c>
      <c r="I5" s="2" t="str">
        <f t="shared" ref="I5:M5" si="8">SUM(I3:I4)</f>
        <v>104</v>
      </c>
      <c r="J5" s="2" t="str">
        <f t="shared" si="8"/>
        <v>121</v>
      </c>
      <c r="K5" s="2" t="str">
        <f t="shared" si="8"/>
        <v>95</v>
      </c>
      <c r="L5" s="2" t="str">
        <f t="shared" si="8"/>
        <v>110</v>
      </c>
      <c r="M5" s="2" t="str">
        <f t="shared" si="8"/>
        <v>430</v>
      </c>
      <c r="O5" s="1" t="s">
        <v>2</v>
      </c>
      <c r="P5" s="2" t="str">
        <f t="shared" ref="P5:T5" si="9">SUM(P3:P4)</f>
        <v>95</v>
      </c>
      <c r="Q5" s="2" t="str">
        <f t="shared" si="9"/>
        <v>106</v>
      </c>
      <c r="R5" s="2" t="str">
        <f t="shared" si="9"/>
        <v>108</v>
      </c>
      <c r="S5" s="2" t="str">
        <f t="shared" si="9"/>
        <v>108</v>
      </c>
      <c r="T5" s="2" t="str">
        <f t="shared" si="9"/>
        <v>417</v>
      </c>
    </row>
    <row r="6" ht="14.25" customHeight="1">
      <c r="A6" s="1" t="s">
        <v>21</v>
      </c>
      <c r="B6" s="2" t="str">
        <f t="shared" ref="B6:E6" si="10">(120-B5)</f>
        <v>7</v>
      </c>
      <c r="C6" s="2" t="str">
        <f t="shared" si="10"/>
        <v>-3</v>
      </c>
      <c r="D6" s="2" t="str">
        <f t="shared" si="10"/>
        <v>13</v>
      </c>
      <c r="E6" s="2" t="str">
        <f t="shared" si="10"/>
        <v>-2</v>
      </c>
      <c r="F6" s="2" t="str">
        <f>(480-F5)</f>
        <v>15</v>
      </c>
      <c r="G6" s="2" t="str">
        <f>(F6/4)</f>
        <v>3.75</v>
      </c>
      <c r="H6" s="1" t="s">
        <v>21</v>
      </c>
      <c r="I6" s="2" t="str">
        <f t="shared" ref="I6:L6" si="11">(120-I5)</f>
        <v>16</v>
      </c>
      <c r="J6" s="2" t="str">
        <f t="shared" si="11"/>
        <v>-1</v>
      </c>
      <c r="K6" s="2" t="str">
        <f t="shared" si="11"/>
        <v>25</v>
      </c>
      <c r="L6" s="2" t="str">
        <f t="shared" si="11"/>
        <v>10</v>
      </c>
      <c r="M6" s="2" t="str">
        <f>(480-M5)</f>
        <v>50</v>
      </c>
      <c r="N6" s="2" t="str">
        <f>(M6/4)</f>
        <v>12.5</v>
      </c>
      <c r="O6" s="1" t="s">
        <v>21</v>
      </c>
      <c r="P6" s="2" t="str">
        <f t="shared" ref="P6:S6" si="12">(120-P5)</f>
        <v>25</v>
      </c>
      <c r="Q6" s="2" t="str">
        <f t="shared" si="12"/>
        <v>14</v>
      </c>
      <c r="R6" s="2" t="str">
        <f t="shared" si="12"/>
        <v>12</v>
      </c>
      <c r="S6" s="2" t="str">
        <f t="shared" si="12"/>
        <v>12</v>
      </c>
      <c r="T6" s="2" t="str">
        <f>(480-T5)</f>
        <v>63</v>
      </c>
      <c r="U6" s="2" t="str">
        <f>(T6/4)</f>
        <v>15.75</v>
      </c>
    </row>
    <row r="7" ht="14.25" customHeight="1">
      <c r="A7" s="1" t="s">
        <v>22</v>
      </c>
      <c r="H7" s="1" t="s">
        <v>22</v>
      </c>
      <c r="O7" s="1" t="s">
        <v>22</v>
      </c>
    </row>
    <row r="8" ht="14.25" customHeight="1">
      <c r="A8" s="1" t="s">
        <v>23</v>
      </c>
      <c r="B8" s="1">
        <v>2.0</v>
      </c>
      <c r="C8" s="1">
        <v>1.0</v>
      </c>
      <c r="D8" s="1">
        <v>0.0</v>
      </c>
      <c r="E8" s="1">
        <v>0.0</v>
      </c>
      <c r="F8" s="2" t="str">
        <f t="shared" ref="F8:F24" si="13">(B8+C8+D8+E8)</f>
        <v>3</v>
      </c>
      <c r="G8" s="2" t="str">
        <f t="shared" ref="G8:G24" si="14">(F8/4)</f>
        <v>0.75</v>
      </c>
      <c r="H8" s="1" t="s">
        <v>23</v>
      </c>
      <c r="I8" s="1">
        <v>1.0</v>
      </c>
      <c r="J8" s="1">
        <v>1.0</v>
      </c>
      <c r="K8" s="1">
        <v>0.0</v>
      </c>
      <c r="L8" s="1">
        <v>0.0</v>
      </c>
      <c r="M8" s="2" t="str">
        <f t="shared" ref="M8:M24" si="15">(I8+J8+K8+L8)</f>
        <v>2</v>
      </c>
      <c r="N8" s="2" t="str">
        <f t="shared" ref="N8:N24" si="16">(M8/4)</f>
        <v>0.5</v>
      </c>
      <c r="O8" s="1" t="s">
        <v>23</v>
      </c>
      <c r="P8" s="1">
        <v>3.0</v>
      </c>
      <c r="Q8" s="1">
        <v>0.0</v>
      </c>
      <c r="R8" s="1">
        <v>0.0</v>
      </c>
      <c r="S8" s="1">
        <v>0.0</v>
      </c>
      <c r="T8" s="2" t="str">
        <f t="shared" ref="T8:T24" si="17">(P8+Q8+R8+S8)</f>
        <v>3</v>
      </c>
      <c r="U8" s="2" t="str">
        <f t="shared" ref="U8:U24" si="18">(T8/4)</f>
        <v>0.75</v>
      </c>
    </row>
    <row r="9" ht="14.25" customHeight="1">
      <c r="A9" s="1" t="s">
        <v>24</v>
      </c>
      <c r="B9" s="1">
        <v>44.0</v>
      </c>
      <c r="C9" s="1">
        <v>68.0</v>
      </c>
      <c r="D9" s="1">
        <v>26.0</v>
      </c>
      <c r="E9" s="1">
        <v>37.0</v>
      </c>
      <c r="F9" s="2" t="str">
        <f t="shared" si="13"/>
        <v>175</v>
      </c>
      <c r="G9" s="2" t="str">
        <f t="shared" si="14"/>
        <v>43.75</v>
      </c>
      <c r="H9" s="1" t="s">
        <v>24</v>
      </c>
      <c r="I9" s="1">
        <v>39.0</v>
      </c>
      <c r="J9" s="1">
        <v>12.0</v>
      </c>
      <c r="K9" s="1">
        <v>27.0</v>
      </c>
      <c r="L9" s="1">
        <v>32.0</v>
      </c>
      <c r="M9" s="2" t="str">
        <f t="shared" si="15"/>
        <v>110</v>
      </c>
      <c r="N9" s="2" t="str">
        <f t="shared" si="16"/>
        <v>27.5</v>
      </c>
      <c r="O9" s="1" t="s">
        <v>24</v>
      </c>
      <c r="P9" s="1">
        <v>45.0</v>
      </c>
      <c r="Q9" s="1">
        <v>16.0</v>
      </c>
      <c r="R9" s="1">
        <v>30.0</v>
      </c>
      <c r="S9" s="1">
        <v>42.0</v>
      </c>
      <c r="T9" s="2" t="str">
        <f t="shared" si="17"/>
        <v>133</v>
      </c>
      <c r="U9" s="2" t="str">
        <f t="shared" si="18"/>
        <v>33.25</v>
      </c>
    </row>
    <row r="10" ht="14.25" customHeight="1">
      <c r="A10" s="1" t="s">
        <v>25</v>
      </c>
      <c r="B10" s="1">
        <v>3.0</v>
      </c>
      <c r="C10" s="1">
        <v>0.0</v>
      </c>
      <c r="D10" s="1">
        <v>1.0</v>
      </c>
      <c r="E10" s="1">
        <v>4.0</v>
      </c>
      <c r="F10" s="2" t="str">
        <f t="shared" si="13"/>
        <v>8</v>
      </c>
      <c r="G10" s="2" t="str">
        <f t="shared" si="14"/>
        <v>2</v>
      </c>
      <c r="H10" s="1" t="s">
        <v>25</v>
      </c>
      <c r="I10" s="1">
        <v>1.0</v>
      </c>
      <c r="J10" s="1">
        <v>4.0</v>
      </c>
      <c r="K10" s="1">
        <v>1.0</v>
      </c>
      <c r="L10" s="1">
        <v>7.0</v>
      </c>
      <c r="M10" s="2" t="str">
        <f t="shared" si="15"/>
        <v>13</v>
      </c>
      <c r="N10" s="2" t="str">
        <f t="shared" si="16"/>
        <v>3.25</v>
      </c>
      <c r="O10" s="1" t="s">
        <v>25</v>
      </c>
      <c r="P10" s="1">
        <v>0.0</v>
      </c>
      <c r="Q10" s="1">
        <v>3.0</v>
      </c>
      <c r="R10" s="1">
        <v>2.0</v>
      </c>
      <c r="S10" s="1">
        <v>1.0</v>
      </c>
      <c r="T10" s="2" t="str">
        <f t="shared" si="17"/>
        <v>6</v>
      </c>
      <c r="U10" s="2" t="str">
        <f t="shared" si="18"/>
        <v>1.5</v>
      </c>
    </row>
    <row r="11" ht="14.25" customHeight="1">
      <c r="A11" s="1" t="s">
        <v>46</v>
      </c>
      <c r="B11" s="1">
        <v>0.0</v>
      </c>
      <c r="C11" s="1">
        <v>0.0</v>
      </c>
      <c r="D11" s="1">
        <v>0.0</v>
      </c>
      <c r="E11" s="1">
        <v>0.0</v>
      </c>
      <c r="F11" s="2" t="str">
        <f t="shared" si="13"/>
        <v>0</v>
      </c>
      <c r="G11" s="2" t="str">
        <f t="shared" si="14"/>
        <v>0</v>
      </c>
      <c r="H11" s="1" t="s">
        <v>46</v>
      </c>
      <c r="I11" s="1">
        <v>0.0</v>
      </c>
      <c r="J11" s="1">
        <v>0.0</v>
      </c>
      <c r="K11" s="1">
        <v>0.0</v>
      </c>
      <c r="L11" s="1">
        <v>0.0</v>
      </c>
      <c r="M11" s="2" t="str">
        <f t="shared" si="15"/>
        <v>0</v>
      </c>
      <c r="N11" s="2" t="str">
        <f t="shared" si="16"/>
        <v>0</v>
      </c>
      <c r="O11" s="1" t="s">
        <v>46</v>
      </c>
      <c r="P11" s="1">
        <v>0.0</v>
      </c>
      <c r="Q11" s="1">
        <v>0.0</v>
      </c>
      <c r="R11" s="1">
        <v>0.0</v>
      </c>
      <c r="S11" s="1">
        <v>0.0</v>
      </c>
      <c r="T11" s="2" t="str">
        <f t="shared" si="17"/>
        <v>0</v>
      </c>
      <c r="U11" s="2" t="str">
        <f t="shared" si="18"/>
        <v>0</v>
      </c>
    </row>
    <row r="12" ht="14.25" customHeight="1">
      <c r="A12" s="1" t="s">
        <v>27</v>
      </c>
      <c r="B12" s="1">
        <v>0.0</v>
      </c>
      <c r="C12" s="1">
        <v>0.0</v>
      </c>
      <c r="D12" s="1">
        <v>0.0</v>
      </c>
      <c r="E12" s="1">
        <v>0.0</v>
      </c>
      <c r="F12" s="2" t="str">
        <f t="shared" si="13"/>
        <v>0</v>
      </c>
      <c r="G12" s="2" t="str">
        <f t="shared" si="14"/>
        <v>0</v>
      </c>
      <c r="H12" s="1" t="s">
        <v>27</v>
      </c>
      <c r="I12" s="1">
        <v>0.0</v>
      </c>
      <c r="J12" s="1">
        <v>0.0</v>
      </c>
      <c r="K12" s="1">
        <v>0.0</v>
      </c>
      <c r="L12" s="1">
        <v>0.0</v>
      </c>
      <c r="M12" s="2" t="str">
        <f t="shared" si="15"/>
        <v>0</v>
      </c>
      <c r="N12" s="2" t="str">
        <f t="shared" si="16"/>
        <v>0</v>
      </c>
      <c r="O12" s="1" t="s">
        <v>27</v>
      </c>
      <c r="P12" s="1">
        <v>0.0</v>
      </c>
      <c r="Q12" s="1">
        <v>0.0</v>
      </c>
      <c r="R12" s="1">
        <v>0.0</v>
      </c>
      <c r="S12" s="1">
        <v>0.0</v>
      </c>
      <c r="T12" s="2" t="str">
        <f t="shared" si="17"/>
        <v>0</v>
      </c>
      <c r="U12" s="2" t="str">
        <f t="shared" si="18"/>
        <v>0</v>
      </c>
    </row>
    <row r="13" ht="14.25" customHeight="1">
      <c r="A13" s="1" t="s">
        <v>28</v>
      </c>
      <c r="B13" s="1">
        <v>0.0</v>
      </c>
      <c r="C13" s="1">
        <v>0.0</v>
      </c>
      <c r="D13" s="1">
        <v>0.0</v>
      </c>
      <c r="E13" s="1">
        <v>0.0</v>
      </c>
      <c r="F13" s="2" t="str">
        <f t="shared" si="13"/>
        <v>0</v>
      </c>
      <c r="G13" s="2" t="str">
        <f t="shared" si="14"/>
        <v>0</v>
      </c>
      <c r="H13" s="1" t="s">
        <v>28</v>
      </c>
      <c r="I13" s="1">
        <v>0.0</v>
      </c>
      <c r="J13" s="1">
        <v>0.0</v>
      </c>
      <c r="K13" s="1">
        <v>0.0</v>
      </c>
      <c r="L13" s="1">
        <v>0.0</v>
      </c>
      <c r="M13" s="2" t="str">
        <f t="shared" si="15"/>
        <v>0</v>
      </c>
      <c r="N13" s="2" t="str">
        <f t="shared" si="16"/>
        <v>0</v>
      </c>
      <c r="O13" s="1" t="s">
        <v>28</v>
      </c>
      <c r="P13" s="1">
        <v>0.0</v>
      </c>
      <c r="Q13" s="1">
        <v>0.0</v>
      </c>
      <c r="R13" s="1">
        <v>0.0</v>
      </c>
      <c r="S13" s="1">
        <v>0.0</v>
      </c>
      <c r="T13" s="2" t="str">
        <f t="shared" si="17"/>
        <v>0</v>
      </c>
      <c r="U13" s="2" t="str">
        <f t="shared" si="18"/>
        <v>0</v>
      </c>
    </row>
    <row r="14" ht="14.25" customHeight="1">
      <c r="A14" s="1" t="s">
        <v>69</v>
      </c>
      <c r="B14" s="1">
        <v>5.0</v>
      </c>
      <c r="C14" s="1">
        <v>3.0</v>
      </c>
      <c r="D14" s="1">
        <v>6.0</v>
      </c>
      <c r="E14" s="1">
        <v>5.0</v>
      </c>
      <c r="F14" s="2" t="str">
        <f t="shared" si="13"/>
        <v>19</v>
      </c>
      <c r="G14" s="2" t="str">
        <f t="shared" si="14"/>
        <v>4.75</v>
      </c>
      <c r="H14" s="1" t="s">
        <v>69</v>
      </c>
      <c r="I14" s="1">
        <v>13.0</v>
      </c>
      <c r="J14" s="1">
        <v>1.0</v>
      </c>
      <c r="K14" s="1">
        <v>9.0</v>
      </c>
      <c r="L14" s="1">
        <v>13.0</v>
      </c>
      <c r="M14" s="2" t="str">
        <f t="shared" si="15"/>
        <v>36</v>
      </c>
      <c r="N14" s="2" t="str">
        <f t="shared" si="16"/>
        <v>9</v>
      </c>
      <c r="O14" s="1" t="s">
        <v>69</v>
      </c>
      <c r="P14" s="1">
        <v>9.0</v>
      </c>
      <c r="Q14" s="1">
        <v>4.0</v>
      </c>
      <c r="R14" s="1">
        <v>0.0</v>
      </c>
      <c r="S14" s="1">
        <v>11.0</v>
      </c>
      <c r="T14" s="2" t="str">
        <f t="shared" si="17"/>
        <v>24</v>
      </c>
      <c r="U14" s="2" t="str">
        <f t="shared" si="18"/>
        <v>6</v>
      </c>
    </row>
    <row r="15" ht="14.25" customHeight="1">
      <c r="A15" s="1" t="s">
        <v>30</v>
      </c>
      <c r="B15" s="1">
        <v>4.0</v>
      </c>
      <c r="C15" s="1">
        <v>8.0</v>
      </c>
      <c r="D15" s="1">
        <v>12.0</v>
      </c>
      <c r="E15" s="1">
        <v>1.0</v>
      </c>
      <c r="F15" s="2" t="str">
        <f t="shared" si="13"/>
        <v>25</v>
      </c>
      <c r="G15" s="2" t="str">
        <f t="shared" si="14"/>
        <v>6.25</v>
      </c>
      <c r="H15" s="1" t="s">
        <v>30</v>
      </c>
      <c r="I15" s="1">
        <v>0.0</v>
      </c>
      <c r="J15" s="1">
        <v>8.0</v>
      </c>
      <c r="K15" s="1">
        <v>2.0</v>
      </c>
      <c r="L15" s="1">
        <v>0.0</v>
      </c>
      <c r="M15" s="2" t="str">
        <f t="shared" si="15"/>
        <v>10</v>
      </c>
      <c r="N15" s="2" t="str">
        <f t="shared" si="16"/>
        <v>2.5</v>
      </c>
      <c r="O15" s="1" t="s">
        <v>30</v>
      </c>
      <c r="P15" s="1">
        <v>7.0</v>
      </c>
      <c r="Q15" s="1">
        <v>7.0</v>
      </c>
      <c r="R15" s="1">
        <v>6.0</v>
      </c>
      <c r="S15" s="1">
        <v>1.0</v>
      </c>
      <c r="T15" s="2" t="str">
        <f t="shared" si="17"/>
        <v>21</v>
      </c>
      <c r="U15" s="2" t="str">
        <f t="shared" si="18"/>
        <v>5.25</v>
      </c>
    </row>
    <row r="16" ht="14.25" customHeight="1">
      <c r="A16" s="1" t="s">
        <v>31</v>
      </c>
      <c r="B16" s="1">
        <v>0.0</v>
      </c>
      <c r="C16" s="1">
        <v>0.0</v>
      </c>
      <c r="D16" s="1">
        <v>0.0</v>
      </c>
      <c r="E16" s="1">
        <v>0.0</v>
      </c>
      <c r="F16" s="2" t="str">
        <f t="shared" si="13"/>
        <v>0</v>
      </c>
      <c r="G16" s="2" t="str">
        <f t="shared" si="14"/>
        <v>0</v>
      </c>
      <c r="H16" s="1" t="s">
        <v>31</v>
      </c>
      <c r="I16" s="1">
        <v>0.0</v>
      </c>
      <c r="J16" s="1">
        <v>0.0</v>
      </c>
      <c r="K16" s="1">
        <v>0.0</v>
      </c>
      <c r="L16" s="1">
        <v>0.0</v>
      </c>
      <c r="M16" s="2" t="str">
        <f t="shared" si="15"/>
        <v>0</v>
      </c>
      <c r="N16" s="2" t="str">
        <f t="shared" si="16"/>
        <v>0</v>
      </c>
      <c r="O16" s="1" t="s">
        <v>31</v>
      </c>
      <c r="P16" s="1">
        <v>0.0</v>
      </c>
      <c r="Q16" s="1">
        <v>0.0</v>
      </c>
      <c r="R16" s="1">
        <v>0.0</v>
      </c>
      <c r="S16" s="1">
        <v>0.0</v>
      </c>
      <c r="T16" s="2" t="str">
        <f t="shared" si="17"/>
        <v>0</v>
      </c>
      <c r="U16" s="2" t="str">
        <f t="shared" si="18"/>
        <v>0</v>
      </c>
    </row>
    <row r="17" ht="14.25" customHeight="1">
      <c r="A17" s="1" t="s">
        <v>32</v>
      </c>
      <c r="B17" s="1">
        <v>0.0</v>
      </c>
      <c r="C17" s="1">
        <v>0.0</v>
      </c>
      <c r="D17" s="1">
        <v>0.0</v>
      </c>
      <c r="E17" s="1">
        <v>0.0</v>
      </c>
      <c r="F17" s="2" t="str">
        <f t="shared" si="13"/>
        <v>0</v>
      </c>
      <c r="G17" s="2" t="str">
        <f t="shared" si="14"/>
        <v>0</v>
      </c>
      <c r="H17" s="1" t="s">
        <v>32</v>
      </c>
      <c r="I17" s="1">
        <v>0.0</v>
      </c>
      <c r="J17" s="1">
        <v>0.0</v>
      </c>
      <c r="K17" s="1">
        <v>0.0</v>
      </c>
      <c r="L17" s="1">
        <v>0.0</v>
      </c>
      <c r="M17" s="2" t="str">
        <f t="shared" si="15"/>
        <v>0</v>
      </c>
      <c r="N17" s="2" t="str">
        <f t="shared" si="16"/>
        <v>0</v>
      </c>
      <c r="O17" s="1" t="s">
        <v>32</v>
      </c>
      <c r="P17" s="1">
        <v>0.0</v>
      </c>
      <c r="Q17" s="1">
        <v>0.0</v>
      </c>
      <c r="R17" s="1">
        <v>0.0</v>
      </c>
      <c r="S17" s="1">
        <v>0.0</v>
      </c>
      <c r="T17" s="2" t="str">
        <f t="shared" si="17"/>
        <v>0</v>
      </c>
      <c r="U17" s="2" t="str">
        <f t="shared" si="18"/>
        <v>0</v>
      </c>
    </row>
    <row r="18" ht="14.25" customHeight="1">
      <c r="A18" s="1" t="s">
        <v>47</v>
      </c>
      <c r="B18" s="1">
        <v>7.0</v>
      </c>
      <c r="C18" s="1">
        <v>0.0</v>
      </c>
      <c r="D18" s="1">
        <v>0.0</v>
      </c>
      <c r="E18" s="1">
        <v>0.0</v>
      </c>
      <c r="F18" s="2" t="str">
        <f t="shared" si="13"/>
        <v>7</v>
      </c>
      <c r="G18" s="2" t="str">
        <f t="shared" si="14"/>
        <v>1.75</v>
      </c>
      <c r="H18" s="1" t="s">
        <v>47</v>
      </c>
      <c r="I18" s="1">
        <v>0.0</v>
      </c>
      <c r="J18" s="1">
        <v>0.0</v>
      </c>
      <c r="K18" s="1">
        <v>0.0</v>
      </c>
      <c r="L18" s="1">
        <v>1.0</v>
      </c>
      <c r="M18" s="2" t="str">
        <f t="shared" si="15"/>
        <v>1</v>
      </c>
      <c r="N18" s="2" t="str">
        <f t="shared" si="16"/>
        <v>0.25</v>
      </c>
      <c r="O18" s="1" t="s">
        <v>47</v>
      </c>
      <c r="P18" s="1">
        <v>0.0</v>
      </c>
      <c r="Q18" s="1">
        <v>0.0</v>
      </c>
      <c r="R18" s="1">
        <v>0.0</v>
      </c>
      <c r="S18" s="1">
        <v>0.0</v>
      </c>
      <c r="T18" s="2" t="str">
        <f t="shared" si="17"/>
        <v>0</v>
      </c>
      <c r="U18" s="2" t="str">
        <f t="shared" si="18"/>
        <v>0</v>
      </c>
    </row>
    <row r="19" ht="14.25" customHeight="1">
      <c r="A19" s="1" t="s">
        <v>48</v>
      </c>
      <c r="B19" s="1">
        <v>2.0</v>
      </c>
      <c r="C19" s="1">
        <v>0.0</v>
      </c>
      <c r="D19" s="1">
        <v>1.0</v>
      </c>
      <c r="E19" s="1">
        <v>0.0</v>
      </c>
      <c r="F19" s="2" t="str">
        <f t="shared" si="13"/>
        <v>3</v>
      </c>
      <c r="G19" s="2" t="str">
        <f t="shared" si="14"/>
        <v>0.75</v>
      </c>
      <c r="H19" s="1" t="s">
        <v>48</v>
      </c>
      <c r="I19" s="1">
        <v>2.0</v>
      </c>
      <c r="J19" s="1">
        <v>2.0</v>
      </c>
      <c r="K19" s="1">
        <v>0.0</v>
      </c>
      <c r="L19" s="1">
        <v>0.0</v>
      </c>
      <c r="M19" s="2" t="str">
        <f t="shared" si="15"/>
        <v>4</v>
      </c>
      <c r="N19" s="2" t="str">
        <f t="shared" si="16"/>
        <v>1</v>
      </c>
      <c r="O19" s="1" t="s">
        <v>48</v>
      </c>
      <c r="P19" s="1">
        <v>3.0</v>
      </c>
      <c r="Q19" s="1">
        <v>3.0</v>
      </c>
      <c r="R19" s="1">
        <v>0.0</v>
      </c>
      <c r="S19" s="1">
        <v>3.0</v>
      </c>
      <c r="T19" s="2" t="str">
        <f t="shared" si="17"/>
        <v>9</v>
      </c>
      <c r="U19" s="2" t="str">
        <f t="shared" si="18"/>
        <v>2.25</v>
      </c>
    </row>
    <row r="20" ht="14.25" customHeight="1">
      <c r="A20" s="1" t="s">
        <v>49</v>
      </c>
      <c r="B20" s="1">
        <v>0.0</v>
      </c>
      <c r="C20" s="1">
        <v>0.0</v>
      </c>
      <c r="D20" s="1">
        <v>1.0</v>
      </c>
      <c r="E20" s="1">
        <v>0.0</v>
      </c>
      <c r="F20" s="2" t="str">
        <f t="shared" si="13"/>
        <v>1</v>
      </c>
      <c r="G20" s="2" t="str">
        <f t="shared" si="14"/>
        <v>0.25</v>
      </c>
      <c r="H20" s="1" t="s">
        <v>49</v>
      </c>
      <c r="I20" s="1">
        <v>0.0</v>
      </c>
      <c r="J20" s="1">
        <v>3.0</v>
      </c>
      <c r="K20" s="1">
        <v>0.0</v>
      </c>
      <c r="L20" s="1">
        <v>0.0</v>
      </c>
      <c r="M20" s="2" t="str">
        <f t="shared" si="15"/>
        <v>3</v>
      </c>
      <c r="N20" s="2" t="str">
        <f t="shared" si="16"/>
        <v>0.75</v>
      </c>
      <c r="O20" s="1" t="s">
        <v>49</v>
      </c>
      <c r="P20" s="1">
        <v>0.0</v>
      </c>
      <c r="Q20" s="1">
        <v>0.0</v>
      </c>
      <c r="R20" s="1">
        <v>0.0</v>
      </c>
      <c r="S20" s="1">
        <v>0.0</v>
      </c>
      <c r="T20" s="2" t="str">
        <f t="shared" si="17"/>
        <v>0</v>
      </c>
      <c r="U20" s="2" t="str">
        <f t="shared" si="18"/>
        <v>0</v>
      </c>
    </row>
    <row r="21" ht="14.25" customHeight="1">
      <c r="A21" s="1" t="s">
        <v>70</v>
      </c>
      <c r="B21" s="1">
        <v>0.0</v>
      </c>
      <c r="C21" s="1">
        <v>0.0</v>
      </c>
      <c r="D21" s="1">
        <v>0.0</v>
      </c>
      <c r="E21" s="1">
        <v>0.0</v>
      </c>
      <c r="F21" s="2" t="str">
        <f t="shared" si="13"/>
        <v>0</v>
      </c>
      <c r="G21" s="2" t="str">
        <f t="shared" si="14"/>
        <v>0</v>
      </c>
      <c r="H21" s="1" t="s">
        <v>70</v>
      </c>
      <c r="I21" s="1">
        <v>0.0</v>
      </c>
      <c r="J21" s="1">
        <v>0.0</v>
      </c>
      <c r="K21" s="1">
        <v>1.0</v>
      </c>
      <c r="L21" s="1">
        <v>0.0</v>
      </c>
      <c r="M21" s="2" t="str">
        <f t="shared" si="15"/>
        <v>1</v>
      </c>
      <c r="N21" s="2" t="str">
        <f t="shared" si="16"/>
        <v>0.25</v>
      </c>
      <c r="O21" s="1" t="s">
        <v>70</v>
      </c>
      <c r="P21" s="1">
        <v>0.0</v>
      </c>
      <c r="Q21" s="1">
        <v>0.0</v>
      </c>
      <c r="R21" s="1">
        <v>0.0</v>
      </c>
      <c r="S21" s="1">
        <v>0.0</v>
      </c>
      <c r="T21" s="2" t="str">
        <f t="shared" si="17"/>
        <v>0</v>
      </c>
      <c r="U21" s="2" t="str">
        <f t="shared" si="18"/>
        <v>0</v>
      </c>
    </row>
    <row r="22" ht="14.25" customHeight="1">
      <c r="A22" s="1" t="s">
        <v>71</v>
      </c>
      <c r="B22" s="1">
        <v>0.0</v>
      </c>
      <c r="C22" s="1">
        <v>0.0</v>
      </c>
      <c r="D22" s="1">
        <v>0.0</v>
      </c>
      <c r="E22" s="1">
        <v>0.0</v>
      </c>
      <c r="F22" s="2" t="str">
        <f t="shared" si="13"/>
        <v>0</v>
      </c>
      <c r="G22" s="2" t="str">
        <f t="shared" si="14"/>
        <v>0</v>
      </c>
      <c r="H22" s="1" t="s">
        <v>71</v>
      </c>
      <c r="I22" s="1">
        <v>1.0</v>
      </c>
      <c r="J22" s="1">
        <v>0.0</v>
      </c>
      <c r="K22" s="1">
        <v>0.0</v>
      </c>
      <c r="L22" s="1">
        <v>0.0</v>
      </c>
      <c r="M22" s="2" t="str">
        <f t="shared" si="15"/>
        <v>1</v>
      </c>
      <c r="N22" s="2" t="str">
        <f t="shared" si="16"/>
        <v>0.25</v>
      </c>
      <c r="O22" s="1" t="s">
        <v>71</v>
      </c>
      <c r="P22" s="1">
        <v>2.0</v>
      </c>
      <c r="Q22" s="1">
        <v>0.0</v>
      </c>
      <c r="R22" s="1">
        <v>1.0</v>
      </c>
      <c r="S22" s="1">
        <v>0.0</v>
      </c>
      <c r="T22" s="2" t="str">
        <f t="shared" si="17"/>
        <v>3</v>
      </c>
      <c r="U22" s="2" t="str">
        <f t="shared" si="18"/>
        <v>0.75</v>
      </c>
    </row>
    <row r="23" ht="14.25" customHeight="1">
      <c r="A23" s="1" t="s">
        <v>72</v>
      </c>
      <c r="B23" s="1">
        <v>0.0</v>
      </c>
      <c r="C23" s="1">
        <v>0.0</v>
      </c>
      <c r="D23" s="1">
        <v>1.0</v>
      </c>
      <c r="E23" s="1">
        <v>0.0</v>
      </c>
      <c r="F23" s="2" t="str">
        <f t="shared" si="13"/>
        <v>1</v>
      </c>
      <c r="G23" s="2" t="str">
        <f t="shared" si="14"/>
        <v>0.25</v>
      </c>
      <c r="H23" s="1" t="s">
        <v>72</v>
      </c>
      <c r="I23" s="1">
        <v>0.0</v>
      </c>
      <c r="J23" s="1">
        <v>0.0</v>
      </c>
      <c r="K23" s="1">
        <v>0.0</v>
      </c>
      <c r="L23" s="1">
        <v>0.0</v>
      </c>
      <c r="M23" s="2" t="str">
        <f t="shared" si="15"/>
        <v>0</v>
      </c>
      <c r="N23" s="2" t="str">
        <f t="shared" si="16"/>
        <v>0</v>
      </c>
      <c r="O23" s="1" t="s">
        <v>72</v>
      </c>
      <c r="P23" s="1">
        <v>0.0</v>
      </c>
      <c r="Q23" s="1">
        <v>0.0</v>
      </c>
      <c r="R23" s="1">
        <v>0.0</v>
      </c>
      <c r="S23" s="1">
        <v>0.0</v>
      </c>
      <c r="T23" s="2" t="str">
        <f t="shared" si="17"/>
        <v>0</v>
      </c>
      <c r="U23" s="2" t="str">
        <f t="shared" si="18"/>
        <v>0</v>
      </c>
    </row>
    <row r="24" ht="14.25" customHeight="1">
      <c r="A24" s="1" t="s">
        <v>73</v>
      </c>
      <c r="B24" s="1">
        <v>0.0</v>
      </c>
      <c r="C24" s="1">
        <v>0.0</v>
      </c>
      <c r="D24" s="1">
        <v>1.0</v>
      </c>
      <c r="E24" s="1">
        <v>0.0</v>
      </c>
      <c r="F24" s="2" t="str">
        <f t="shared" si="13"/>
        <v>1</v>
      </c>
      <c r="G24" s="2" t="str">
        <f t="shared" si="14"/>
        <v>0.25</v>
      </c>
      <c r="H24" s="1" t="s">
        <v>73</v>
      </c>
      <c r="I24" s="1">
        <v>0.0</v>
      </c>
      <c r="J24" s="1">
        <v>0.0</v>
      </c>
      <c r="K24" s="1">
        <v>0.0</v>
      </c>
      <c r="L24" s="1">
        <v>0.0</v>
      </c>
      <c r="M24" s="2" t="str">
        <f t="shared" si="15"/>
        <v>0</v>
      </c>
      <c r="N24" s="2" t="str">
        <f t="shared" si="16"/>
        <v>0</v>
      </c>
      <c r="O24" s="1" t="s">
        <v>73</v>
      </c>
      <c r="P24" s="1">
        <v>0.0</v>
      </c>
      <c r="Q24" s="1">
        <v>0.0</v>
      </c>
      <c r="R24" s="1">
        <v>0.0</v>
      </c>
      <c r="S24" s="1">
        <v>0.0</v>
      </c>
      <c r="T24" s="2" t="str">
        <f t="shared" si="17"/>
        <v>0</v>
      </c>
      <c r="U24" s="2" t="str">
        <f t="shared" si="18"/>
        <v>0</v>
      </c>
    </row>
    <row r="25" ht="14.25" customHeight="1">
      <c r="A25" s="1"/>
      <c r="H25" s="1"/>
      <c r="O25" s="1"/>
    </row>
    <row r="26" ht="14.25" customHeight="1">
      <c r="A26" s="1"/>
      <c r="H26" s="1"/>
      <c r="O26" s="1"/>
    </row>
    <row r="27" ht="14.25" customHeight="1">
      <c r="A27" s="1"/>
      <c r="H27" s="1"/>
      <c r="O27" s="1"/>
    </row>
    <row r="28" ht="14.25" customHeight="1">
      <c r="A28" s="1"/>
      <c r="F28" s="1" t="s">
        <v>74</v>
      </c>
      <c r="H28" s="1"/>
      <c r="O28" s="1"/>
    </row>
    <row r="29" ht="14.25" customHeight="1">
      <c r="A29" s="1"/>
      <c r="F29" s="1" t="s">
        <v>1</v>
      </c>
      <c r="G29" s="1" t="s">
        <v>4</v>
      </c>
      <c r="H29" s="1"/>
      <c r="I29" s="1" t="s">
        <v>5</v>
      </c>
      <c r="O29" s="1"/>
    </row>
    <row r="30" ht="14.25" customHeight="1">
      <c r="A30" s="1"/>
      <c r="F30" s="1">
        <v>447.0</v>
      </c>
      <c r="G30" s="1">
        <v>410.0</v>
      </c>
      <c r="H30" s="1"/>
      <c r="I30" s="1">
        <v>402.0</v>
      </c>
      <c r="O30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20.88"/>
    <col customWidth="1" min="2" max="7" width="7.63"/>
    <col customWidth="1" min="8" max="8" width="20.88"/>
    <col customWidth="1" min="9" max="14" width="7.63"/>
    <col customWidth="1" min="15" max="15" width="20.88"/>
    <col customWidth="1" min="16" max="21" width="7.63"/>
  </cols>
  <sheetData>
    <row r="1" ht="14.25" customHeight="1">
      <c r="A1" s="1" t="s">
        <v>0</v>
      </c>
      <c r="B1" s="1" t="s">
        <v>1</v>
      </c>
      <c r="F1" s="1" t="s">
        <v>2</v>
      </c>
      <c r="G1" s="1" t="s">
        <v>3</v>
      </c>
      <c r="H1" s="1" t="s">
        <v>0</v>
      </c>
      <c r="I1" s="1" t="s">
        <v>4</v>
      </c>
      <c r="M1" s="1" t="s">
        <v>2</v>
      </c>
      <c r="N1" s="1" t="s">
        <v>3</v>
      </c>
      <c r="O1" s="1" t="s">
        <v>0</v>
      </c>
      <c r="P1" s="1" t="s">
        <v>5</v>
      </c>
      <c r="T1" s="1" t="s">
        <v>2</v>
      </c>
      <c r="U1" s="1" t="s">
        <v>3</v>
      </c>
    </row>
    <row r="2" ht="14.25" customHeight="1">
      <c r="A2" s="1" t="s">
        <v>6</v>
      </c>
      <c r="B2" s="1" t="s">
        <v>75</v>
      </c>
      <c r="C2" s="1" t="s">
        <v>76</v>
      </c>
      <c r="D2" s="1" t="s">
        <v>77</v>
      </c>
      <c r="E2" s="1" t="s">
        <v>78</v>
      </c>
      <c r="H2" s="1" t="s">
        <v>6</v>
      </c>
      <c r="I2" s="1" t="s">
        <v>79</v>
      </c>
      <c r="J2" s="1" t="s">
        <v>80</v>
      </c>
      <c r="K2" s="1" t="s">
        <v>81</v>
      </c>
      <c r="L2" s="1" t="s">
        <v>82</v>
      </c>
      <c r="O2" s="1" t="s">
        <v>6</v>
      </c>
      <c r="P2" s="1" t="s">
        <v>83</v>
      </c>
      <c r="Q2" s="1" t="s">
        <v>84</v>
      </c>
      <c r="R2" s="1" t="s">
        <v>85</v>
      </c>
      <c r="S2" s="1" t="s">
        <v>86</v>
      </c>
    </row>
    <row r="3" ht="14.25" customHeight="1">
      <c r="A3" s="1" t="s">
        <v>19</v>
      </c>
      <c r="B3" s="1">
        <v>104.0</v>
      </c>
      <c r="C3" s="1">
        <v>110.0</v>
      </c>
      <c r="D3" s="1">
        <v>108.0</v>
      </c>
      <c r="E3" s="1">
        <v>111.0</v>
      </c>
      <c r="F3" s="2" t="str">
        <f t="shared" ref="F3:F4" si="1">(B3+C3+D3+E3)</f>
        <v>433</v>
      </c>
      <c r="G3" s="2" t="str">
        <f t="shared" ref="G3:G4" si="2">(F3/4)</f>
        <v>108.25</v>
      </c>
      <c r="H3" s="1" t="s">
        <v>19</v>
      </c>
      <c r="I3" s="1">
        <v>92.0</v>
      </c>
      <c r="J3" s="1">
        <v>106.0</v>
      </c>
      <c r="K3" s="1">
        <v>104.0</v>
      </c>
      <c r="L3" s="1">
        <v>109.0</v>
      </c>
      <c r="M3" s="2" t="str">
        <f t="shared" ref="M3:M4" si="3">(I3+J3+K3+L3)</f>
        <v>411</v>
      </c>
      <c r="N3" s="2" t="str">
        <f t="shared" ref="N3:N4" si="4">(M3/4)</f>
        <v>102.75</v>
      </c>
      <c r="O3" s="1" t="s">
        <v>19</v>
      </c>
      <c r="P3" s="1">
        <v>103.0</v>
      </c>
      <c r="Q3" s="1">
        <v>103.0</v>
      </c>
      <c r="R3" s="1">
        <v>89.0</v>
      </c>
      <c r="S3" s="1">
        <v>101.0</v>
      </c>
      <c r="T3" s="2" t="str">
        <f t="shared" ref="T3:T4" si="5">(P3+Q3+R3+S3)</f>
        <v>396</v>
      </c>
      <c r="U3" s="2" t="str">
        <f t="shared" ref="U3:U4" si="6">(T3/4)</f>
        <v>99</v>
      </c>
    </row>
    <row r="4" ht="14.25" customHeight="1">
      <c r="A4" s="1" t="s">
        <v>20</v>
      </c>
      <c r="B4" s="1">
        <v>17.0</v>
      </c>
      <c r="C4" s="1">
        <v>14.0</v>
      </c>
      <c r="D4" s="1">
        <v>10.0</v>
      </c>
      <c r="E4" s="1">
        <v>6.0</v>
      </c>
      <c r="F4" s="2" t="str">
        <f t="shared" si="1"/>
        <v>47</v>
      </c>
      <c r="G4" s="2" t="str">
        <f t="shared" si="2"/>
        <v>11.75</v>
      </c>
      <c r="H4" s="1" t="s">
        <v>20</v>
      </c>
      <c r="I4" s="1">
        <v>20.0</v>
      </c>
      <c r="J4" s="1">
        <v>10.0</v>
      </c>
      <c r="K4" s="1">
        <v>13.0</v>
      </c>
      <c r="L4" s="1">
        <v>6.0</v>
      </c>
      <c r="M4" s="2" t="str">
        <f t="shared" si="3"/>
        <v>49</v>
      </c>
      <c r="N4" s="2" t="str">
        <f t="shared" si="4"/>
        <v>12.25</v>
      </c>
      <c r="O4" s="1" t="s">
        <v>20</v>
      </c>
      <c r="P4" s="1">
        <v>9.0</v>
      </c>
      <c r="Q4" s="1">
        <v>15.0</v>
      </c>
      <c r="R4" s="1">
        <v>15.0</v>
      </c>
      <c r="S4" s="1">
        <v>12.0</v>
      </c>
      <c r="T4" s="2" t="str">
        <f t="shared" si="5"/>
        <v>51</v>
      </c>
      <c r="U4" s="2" t="str">
        <f t="shared" si="6"/>
        <v>12.75</v>
      </c>
    </row>
    <row r="5" ht="14.25" customHeight="1">
      <c r="A5" s="1" t="s">
        <v>2</v>
      </c>
      <c r="B5" s="2" t="str">
        <f t="shared" ref="B5:F5" si="7">SUM(B3:B4)</f>
        <v>121</v>
      </c>
      <c r="C5" s="2" t="str">
        <f t="shared" si="7"/>
        <v>124</v>
      </c>
      <c r="D5" s="2" t="str">
        <f t="shared" si="7"/>
        <v>118</v>
      </c>
      <c r="E5" s="2" t="str">
        <f t="shared" si="7"/>
        <v>117</v>
      </c>
      <c r="F5" s="2" t="str">
        <f t="shared" si="7"/>
        <v>480</v>
      </c>
      <c r="H5" s="1" t="s">
        <v>2</v>
      </c>
      <c r="I5" s="2" t="str">
        <f t="shared" ref="I5:M5" si="8">SUM(I3:I4)</f>
        <v>112</v>
      </c>
      <c r="J5" s="2" t="str">
        <f t="shared" si="8"/>
        <v>116</v>
      </c>
      <c r="K5" s="2" t="str">
        <f t="shared" si="8"/>
        <v>117</v>
      </c>
      <c r="L5" s="2" t="str">
        <f t="shared" si="8"/>
        <v>115</v>
      </c>
      <c r="M5" s="2" t="str">
        <f t="shared" si="8"/>
        <v>460</v>
      </c>
      <c r="O5" s="1" t="s">
        <v>2</v>
      </c>
      <c r="P5" s="2" t="str">
        <f t="shared" ref="P5:T5" si="9">SUM(P3:P4)</f>
        <v>112</v>
      </c>
      <c r="Q5" s="2" t="str">
        <f t="shared" si="9"/>
        <v>118</v>
      </c>
      <c r="R5" s="2" t="str">
        <f t="shared" si="9"/>
        <v>104</v>
      </c>
      <c r="S5" s="2" t="str">
        <f t="shared" si="9"/>
        <v>113</v>
      </c>
      <c r="T5" s="2" t="str">
        <f t="shared" si="9"/>
        <v>447</v>
      </c>
    </row>
    <row r="6" ht="14.25" customHeight="1">
      <c r="A6" s="1" t="s">
        <v>21</v>
      </c>
      <c r="B6" s="2" t="str">
        <f t="shared" ref="B6:E6" si="10">(120-B5)</f>
        <v>-1</v>
      </c>
      <c r="C6" s="2" t="str">
        <f t="shared" si="10"/>
        <v>-4</v>
      </c>
      <c r="D6" s="2" t="str">
        <f t="shared" si="10"/>
        <v>2</v>
      </c>
      <c r="E6" s="2" t="str">
        <f t="shared" si="10"/>
        <v>3</v>
      </c>
      <c r="F6" s="2" t="str">
        <f>(480-F5)</f>
        <v>0</v>
      </c>
      <c r="G6" s="2" t="str">
        <f>(F6/4)</f>
        <v>0</v>
      </c>
      <c r="H6" s="1" t="s">
        <v>21</v>
      </c>
      <c r="I6" s="2" t="str">
        <f t="shared" ref="I6:L6" si="11">(120-I5)</f>
        <v>8</v>
      </c>
      <c r="J6" s="2" t="str">
        <f t="shared" si="11"/>
        <v>4</v>
      </c>
      <c r="K6" s="2" t="str">
        <f t="shared" si="11"/>
        <v>3</v>
      </c>
      <c r="L6" s="2" t="str">
        <f t="shared" si="11"/>
        <v>5</v>
      </c>
      <c r="M6" s="2" t="str">
        <f>(480-M5)</f>
        <v>20</v>
      </c>
      <c r="N6" s="2" t="str">
        <f>(M6/4)</f>
        <v>5</v>
      </c>
      <c r="O6" s="1" t="s">
        <v>21</v>
      </c>
      <c r="P6" s="2" t="str">
        <f t="shared" ref="P6:S6" si="12">(120-P5)</f>
        <v>8</v>
      </c>
      <c r="Q6" s="2" t="str">
        <f t="shared" si="12"/>
        <v>2</v>
      </c>
      <c r="R6" s="2" t="str">
        <f t="shared" si="12"/>
        <v>16</v>
      </c>
      <c r="S6" s="2" t="str">
        <f t="shared" si="12"/>
        <v>7</v>
      </c>
      <c r="T6" s="2" t="str">
        <f>(480-T5)</f>
        <v>33</v>
      </c>
      <c r="U6" s="2" t="str">
        <f>(T6/4)</f>
        <v>8.25</v>
      </c>
    </row>
    <row r="7" ht="14.25" customHeight="1">
      <c r="A7" s="1" t="s">
        <v>22</v>
      </c>
      <c r="H7" s="1" t="s">
        <v>22</v>
      </c>
      <c r="O7" s="1" t="s">
        <v>22</v>
      </c>
    </row>
    <row r="8" ht="14.25" customHeight="1">
      <c r="A8" s="1" t="s">
        <v>23</v>
      </c>
      <c r="B8" s="1">
        <v>0.0</v>
      </c>
      <c r="C8" s="1">
        <v>0.0</v>
      </c>
      <c r="D8" s="1">
        <v>1.0</v>
      </c>
      <c r="E8" s="1">
        <v>4.0</v>
      </c>
      <c r="F8" s="2" t="str">
        <f t="shared" ref="F8:F24" si="13">(B8+C8+D8+E8)</f>
        <v>5</v>
      </c>
      <c r="G8" s="2" t="str">
        <f t="shared" ref="G8:G24" si="14">(F8/4)</f>
        <v>1.25</v>
      </c>
      <c r="H8" s="1" t="s">
        <v>23</v>
      </c>
      <c r="I8" s="1">
        <v>1.0</v>
      </c>
      <c r="J8" s="1">
        <v>4.0</v>
      </c>
      <c r="K8" s="1">
        <v>1.0</v>
      </c>
      <c r="L8" s="1">
        <v>1.0</v>
      </c>
      <c r="M8" s="2" t="str">
        <f t="shared" ref="M8:M24" si="15">(I8+J8+K8+L8)</f>
        <v>7</v>
      </c>
      <c r="N8" s="2" t="str">
        <f t="shared" ref="N8:N24" si="16">(M8/4)</f>
        <v>1.75</v>
      </c>
      <c r="O8" s="1" t="s">
        <v>23</v>
      </c>
      <c r="P8" s="1">
        <v>2.0</v>
      </c>
      <c r="Q8" s="1">
        <v>1.0</v>
      </c>
      <c r="R8" s="1">
        <v>2.0</v>
      </c>
      <c r="S8" s="1">
        <v>1.0</v>
      </c>
      <c r="T8" s="2" t="str">
        <f t="shared" ref="T8:T24" si="17">(P8+Q8+R8+S8)</f>
        <v>6</v>
      </c>
      <c r="U8" s="2" t="str">
        <f t="shared" ref="U8:U24" si="18">(T8/4)</f>
        <v>1.5</v>
      </c>
    </row>
    <row r="9" ht="14.25" customHeight="1">
      <c r="A9" s="1" t="s">
        <v>24</v>
      </c>
      <c r="B9" s="1">
        <v>47.0</v>
      </c>
      <c r="C9" s="1">
        <v>40.0</v>
      </c>
      <c r="D9" s="1">
        <v>21.0</v>
      </c>
      <c r="E9" s="1">
        <v>18.0</v>
      </c>
      <c r="F9" s="2" t="str">
        <f t="shared" si="13"/>
        <v>126</v>
      </c>
      <c r="G9" s="2" t="str">
        <f t="shared" si="14"/>
        <v>31.5</v>
      </c>
      <c r="H9" s="1" t="s">
        <v>24</v>
      </c>
      <c r="I9" s="1">
        <v>7.0</v>
      </c>
      <c r="J9" s="1">
        <v>216.0</v>
      </c>
      <c r="K9" s="1">
        <v>66.0</v>
      </c>
      <c r="L9" s="1">
        <v>30.0</v>
      </c>
      <c r="M9" s="2" t="str">
        <f t="shared" si="15"/>
        <v>319</v>
      </c>
      <c r="N9" s="2" t="str">
        <f t="shared" si="16"/>
        <v>79.75</v>
      </c>
      <c r="O9" s="1" t="s">
        <v>24</v>
      </c>
      <c r="P9" s="1">
        <v>104.0</v>
      </c>
      <c r="Q9" s="1">
        <v>27.0</v>
      </c>
      <c r="R9" s="1">
        <v>74.0</v>
      </c>
      <c r="S9" s="1">
        <v>52.0</v>
      </c>
      <c r="T9" s="2" t="str">
        <f t="shared" si="17"/>
        <v>257</v>
      </c>
      <c r="U9" s="2" t="str">
        <f t="shared" si="18"/>
        <v>64.25</v>
      </c>
    </row>
    <row r="10" ht="14.25" customHeight="1">
      <c r="A10" s="1" t="s">
        <v>25</v>
      </c>
      <c r="B10" s="1">
        <v>1.0</v>
      </c>
      <c r="C10" s="1">
        <v>0.0</v>
      </c>
      <c r="D10" s="1">
        <v>0.0</v>
      </c>
      <c r="E10" s="1">
        <v>0.0</v>
      </c>
      <c r="F10" s="2" t="str">
        <f t="shared" si="13"/>
        <v>1</v>
      </c>
      <c r="G10" s="2" t="str">
        <f t="shared" si="14"/>
        <v>0.25</v>
      </c>
      <c r="H10" s="1" t="s">
        <v>25</v>
      </c>
      <c r="I10" s="1">
        <v>0.0</v>
      </c>
      <c r="J10" s="1">
        <v>9.0</v>
      </c>
      <c r="K10" s="1">
        <v>1.0</v>
      </c>
      <c r="L10" s="1">
        <v>0.0</v>
      </c>
      <c r="M10" s="2" t="str">
        <f t="shared" si="15"/>
        <v>10</v>
      </c>
      <c r="N10" s="2" t="str">
        <f t="shared" si="16"/>
        <v>2.5</v>
      </c>
      <c r="O10" s="1" t="s">
        <v>25</v>
      </c>
      <c r="P10" s="1">
        <v>4.0</v>
      </c>
      <c r="Q10" s="1">
        <v>12.0</v>
      </c>
      <c r="R10" s="1">
        <v>4.0</v>
      </c>
      <c r="S10" s="1">
        <v>100.0</v>
      </c>
      <c r="T10" s="2" t="str">
        <f t="shared" si="17"/>
        <v>120</v>
      </c>
      <c r="U10" s="2" t="str">
        <f t="shared" si="18"/>
        <v>30</v>
      </c>
    </row>
    <row r="11" ht="14.25" customHeight="1">
      <c r="A11" s="1" t="s">
        <v>46</v>
      </c>
      <c r="B11" s="1">
        <v>0.0</v>
      </c>
      <c r="C11" s="1">
        <v>0.0</v>
      </c>
      <c r="D11" s="1">
        <v>0.0</v>
      </c>
      <c r="E11" s="1">
        <v>0.0</v>
      </c>
      <c r="F11" s="2" t="str">
        <f t="shared" si="13"/>
        <v>0</v>
      </c>
      <c r="G11" s="2" t="str">
        <f t="shared" si="14"/>
        <v>0</v>
      </c>
      <c r="H11" s="1" t="s">
        <v>46</v>
      </c>
      <c r="I11" s="1">
        <v>0.0</v>
      </c>
      <c r="J11" s="1">
        <v>0.0</v>
      </c>
      <c r="K11" s="1">
        <v>0.0</v>
      </c>
      <c r="L11" s="1">
        <v>0.0</v>
      </c>
      <c r="M11" s="2" t="str">
        <f t="shared" si="15"/>
        <v>0</v>
      </c>
      <c r="N11" s="2" t="str">
        <f t="shared" si="16"/>
        <v>0</v>
      </c>
      <c r="O11" s="1" t="s">
        <v>46</v>
      </c>
      <c r="P11" s="1">
        <v>0.0</v>
      </c>
      <c r="Q11" s="1">
        <v>0.0</v>
      </c>
      <c r="R11" s="1">
        <v>0.0</v>
      </c>
      <c r="S11" s="1">
        <v>0.0</v>
      </c>
      <c r="T11" s="2" t="str">
        <f t="shared" si="17"/>
        <v>0</v>
      </c>
      <c r="U11" s="2" t="str">
        <f t="shared" si="18"/>
        <v>0</v>
      </c>
    </row>
    <row r="12" ht="14.25" customHeight="1">
      <c r="A12" s="1" t="s">
        <v>27</v>
      </c>
      <c r="B12" s="1">
        <v>0.0</v>
      </c>
      <c r="C12" s="1">
        <v>0.0</v>
      </c>
      <c r="D12" s="1">
        <v>0.0</v>
      </c>
      <c r="E12" s="1">
        <v>0.0</v>
      </c>
      <c r="F12" s="2" t="str">
        <f t="shared" si="13"/>
        <v>0</v>
      </c>
      <c r="G12" s="2" t="str">
        <f t="shared" si="14"/>
        <v>0</v>
      </c>
      <c r="H12" s="1" t="s">
        <v>27</v>
      </c>
      <c r="I12" s="1">
        <v>0.0</v>
      </c>
      <c r="J12" s="1">
        <v>0.0</v>
      </c>
      <c r="K12" s="1">
        <v>0.0</v>
      </c>
      <c r="L12" s="1">
        <v>0.0</v>
      </c>
      <c r="M12" s="2" t="str">
        <f t="shared" si="15"/>
        <v>0</v>
      </c>
      <c r="N12" s="2" t="str">
        <f t="shared" si="16"/>
        <v>0</v>
      </c>
      <c r="O12" s="1" t="s">
        <v>27</v>
      </c>
      <c r="P12" s="1">
        <v>0.0</v>
      </c>
      <c r="Q12" s="1">
        <v>0.0</v>
      </c>
      <c r="R12" s="1">
        <v>0.0</v>
      </c>
      <c r="S12" s="1">
        <v>0.0</v>
      </c>
      <c r="T12" s="2" t="str">
        <f t="shared" si="17"/>
        <v>0</v>
      </c>
      <c r="U12" s="2" t="str">
        <f t="shared" si="18"/>
        <v>0</v>
      </c>
    </row>
    <row r="13" ht="14.25" customHeight="1">
      <c r="A13" s="1" t="s">
        <v>28</v>
      </c>
      <c r="B13" s="1">
        <v>0.0</v>
      </c>
      <c r="C13" s="1">
        <v>1.0</v>
      </c>
      <c r="D13" s="1">
        <v>0.0</v>
      </c>
      <c r="E13" s="1">
        <v>0.0</v>
      </c>
      <c r="F13" s="2" t="str">
        <f t="shared" si="13"/>
        <v>1</v>
      </c>
      <c r="G13" s="2" t="str">
        <f t="shared" si="14"/>
        <v>0.25</v>
      </c>
      <c r="H13" s="1" t="s">
        <v>28</v>
      </c>
      <c r="I13" s="1">
        <v>0.0</v>
      </c>
      <c r="J13" s="1">
        <v>0.0</v>
      </c>
      <c r="K13" s="1">
        <v>1.0</v>
      </c>
      <c r="L13" s="1">
        <v>0.0</v>
      </c>
      <c r="M13" s="2" t="str">
        <f t="shared" si="15"/>
        <v>1</v>
      </c>
      <c r="N13" s="2" t="str">
        <f t="shared" si="16"/>
        <v>0.25</v>
      </c>
      <c r="O13" s="1" t="s">
        <v>28</v>
      </c>
      <c r="P13" s="1">
        <v>0.0</v>
      </c>
      <c r="Q13" s="1">
        <v>0.0</v>
      </c>
      <c r="R13" s="1">
        <v>0.0</v>
      </c>
      <c r="S13" s="1">
        <v>0.0</v>
      </c>
      <c r="T13" s="2" t="str">
        <f t="shared" si="17"/>
        <v>0</v>
      </c>
      <c r="U13" s="2" t="str">
        <f t="shared" si="18"/>
        <v>0</v>
      </c>
    </row>
    <row r="14" ht="14.25" customHeight="1">
      <c r="A14" s="1" t="s">
        <v>69</v>
      </c>
      <c r="B14" s="1">
        <v>0.0</v>
      </c>
      <c r="C14" s="1">
        <v>0.0</v>
      </c>
      <c r="D14" s="1">
        <v>0.0</v>
      </c>
      <c r="E14" s="1">
        <v>0.0</v>
      </c>
      <c r="F14" s="2" t="str">
        <f t="shared" si="13"/>
        <v>0</v>
      </c>
      <c r="G14" s="2" t="str">
        <f t="shared" si="14"/>
        <v>0</v>
      </c>
      <c r="H14" s="1" t="s">
        <v>69</v>
      </c>
      <c r="I14" s="1">
        <v>0.0</v>
      </c>
      <c r="J14" s="1">
        <v>0.0</v>
      </c>
      <c r="K14" s="1">
        <v>0.0</v>
      </c>
      <c r="L14" s="1">
        <v>0.0</v>
      </c>
      <c r="M14" s="2" t="str">
        <f t="shared" si="15"/>
        <v>0</v>
      </c>
      <c r="N14" s="2" t="str">
        <f t="shared" si="16"/>
        <v>0</v>
      </c>
      <c r="O14" s="1" t="s">
        <v>69</v>
      </c>
      <c r="P14" s="1">
        <v>0.0</v>
      </c>
      <c r="Q14" s="1">
        <v>0.0</v>
      </c>
      <c r="R14" s="1">
        <v>0.0</v>
      </c>
      <c r="S14" s="1">
        <v>0.0</v>
      </c>
      <c r="T14" s="2" t="str">
        <f t="shared" si="17"/>
        <v>0</v>
      </c>
      <c r="U14" s="2" t="str">
        <f t="shared" si="18"/>
        <v>0</v>
      </c>
    </row>
    <row r="15" ht="14.25" customHeight="1">
      <c r="A15" s="1" t="s">
        <v>30</v>
      </c>
      <c r="B15" s="1">
        <v>2.0</v>
      </c>
      <c r="C15" s="1">
        <v>8.0</v>
      </c>
      <c r="D15" s="1">
        <v>3.0</v>
      </c>
      <c r="E15" s="1">
        <v>3.0</v>
      </c>
      <c r="F15" s="2" t="str">
        <f t="shared" si="13"/>
        <v>16</v>
      </c>
      <c r="G15" s="2" t="str">
        <f t="shared" si="14"/>
        <v>4</v>
      </c>
      <c r="H15" s="1" t="s">
        <v>30</v>
      </c>
      <c r="I15" s="1">
        <v>1.0</v>
      </c>
      <c r="J15" s="1">
        <v>6.0</v>
      </c>
      <c r="K15" s="1">
        <v>6.0</v>
      </c>
      <c r="L15" s="1">
        <v>1.0</v>
      </c>
      <c r="M15" s="2" t="str">
        <f t="shared" si="15"/>
        <v>14</v>
      </c>
      <c r="N15" s="2" t="str">
        <f t="shared" si="16"/>
        <v>3.5</v>
      </c>
      <c r="O15" s="1" t="s">
        <v>30</v>
      </c>
      <c r="P15" s="1">
        <v>3.0</v>
      </c>
      <c r="Q15" s="1">
        <v>1.0</v>
      </c>
      <c r="R15" s="1">
        <v>2.0</v>
      </c>
      <c r="S15" s="1">
        <v>1.0</v>
      </c>
      <c r="T15" s="2" t="str">
        <f t="shared" si="17"/>
        <v>7</v>
      </c>
      <c r="U15" s="2" t="str">
        <f t="shared" si="18"/>
        <v>1.75</v>
      </c>
    </row>
    <row r="16" ht="14.25" customHeight="1">
      <c r="A16" s="1" t="s">
        <v>31</v>
      </c>
      <c r="B16" s="1">
        <v>0.0</v>
      </c>
      <c r="C16" s="1">
        <v>0.0</v>
      </c>
      <c r="D16" s="1">
        <v>0.0</v>
      </c>
      <c r="E16" s="1">
        <v>0.0</v>
      </c>
      <c r="F16" s="2" t="str">
        <f t="shared" si="13"/>
        <v>0</v>
      </c>
      <c r="G16" s="2" t="str">
        <f t="shared" si="14"/>
        <v>0</v>
      </c>
      <c r="H16" s="1" t="s">
        <v>31</v>
      </c>
      <c r="I16" s="1">
        <v>0.0</v>
      </c>
      <c r="J16" s="1">
        <v>0.0</v>
      </c>
      <c r="K16" s="1">
        <v>0.0</v>
      </c>
      <c r="L16" s="1">
        <v>0.0</v>
      </c>
      <c r="M16" s="2" t="str">
        <f t="shared" si="15"/>
        <v>0</v>
      </c>
      <c r="N16" s="2" t="str">
        <f t="shared" si="16"/>
        <v>0</v>
      </c>
      <c r="O16" s="1" t="s">
        <v>31</v>
      </c>
      <c r="P16" s="1">
        <v>0.0</v>
      </c>
      <c r="Q16" s="1">
        <v>0.0</v>
      </c>
      <c r="R16" s="1">
        <v>0.0</v>
      </c>
      <c r="S16" s="1">
        <v>0.0</v>
      </c>
      <c r="T16" s="2" t="str">
        <f t="shared" si="17"/>
        <v>0</v>
      </c>
      <c r="U16" s="2" t="str">
        <f t="shared" si="18"/>
        <v>0</v>
      </c>
    </row>
    <row r="17" ht="14.25" customHeight="1">
      <c r="A17" s="1" t="s">
        <v>32</v>
      </c>
      <c r="B17" s="1">
        <v>0.0</v>
      </c>
      <c r="C17" s="1">
        <v>0.0</v>
      </c>
      <c r="D17" s="1">
        <v>0.0</v>
      </c>
      <c r="E17" s="1">
        <v>0.0</v>
      </c>
      <c r="F17" s="2" t="str">
        <f t="shared" si="13"/>
        <v>0</v>
      </c>
      <c r="G17" s="2" t="str">
        <f t="shared" si="14"/>
        <v>0</v>
      </c>
      <c r="H17" s="1" t="s">
        <v>32</v>
      </c>
      <c r="I17" s="1">
        <v>0.0</v>
      </c>
      <c r="J17" s="1">
        <v>1.0</v>
      </c>
      <c r="K17" s="1">
        <v>1.0</v>
      </c>
      <c r="L17" s="1">
        <v>0.0</v>
      </c>
      <c r="M17" s="2" t="str">
        <f t="shared" si="15"/>
        <v>2</v>
      </c>
      <c r="N17" s="2" t="str">
        <f t="shared" si="16"/>
        <v>0.5</v>
      </c>
      <c r="O17" s="1" t="s">
        <v>32</v>
      </c>
      <c r="P17" s="1">
        <v>1.0</v>
      </c>
      <c r="Q17" s="1">
        <v>0.0</v>
      </c>
      <c r="R17" s="1">
        <v>0.0</v>
      </c>
      <c r="S17" s="1">
        <v>0.0</v>
      </c>
      <c r="T17" s="2" t="str">
        <f t="shared" si="17"/>
        <v>1</v>
      </c>
      <c r="U17" s="2" t="str">
        <f t="shared" si="18"/>
        <v>0.25</v>
      </c>
    </row>
    <row r="18" ht="14.25" customHeight="1">
      <c r="A18" s="1" t="s">
        <v>47</v>
      </c>
      <c r="B18" s="1">
        <v>0.0</v>
      </c>
      <c r="C18" s="1">
        <v>0.0</v>
      </c>
      <c r="D18" s="1">
        <v>0.0</v>
      </c>
      <c r="E18" s="1">
        <v>1.0</v>
      </c>
      <c r="F18" s="2" t="str">
        <f t="shared" si="13"/>
        <v>1</v>
      </c>
      <c r="G18" s="2" t="str">
        <f t="shared" si="14"/>
        <v>0.25</v>
      </c>
      <c r="H18" s="1" t="s">
        <v>47</v>
      </c>
      <c r="I18" s="1">
        <v>0.0</v>
      </c>
      <c r="J18" s="1">
        <v>1.0</v>
      </c>
      <c r="K18" s="1">
        <v>2.0</v>
      </c>
      <c r="L18" s="1">
        <v>0.0</v>
      </c>
      <c r="M18" s="2" t="str">
        <f t="shared" si="15"/>
        <v>3</v>
      </c>
      <c r="N18" s="2" t="str">
        <f t="shared" si="16"/>
        <v>0.75</v>
      </c>
      <c r="O18" s="1" t="s">
        <v>47</v>
      </c>
      <c r="P18" s="1">
        <v>1.0</v>
      </c>
      <c r="Q18" s="1">
        <v>0.0</v>
      </c>
      <c r="R18" s="1">
        <v>1.0</v>
      </c>
      <c r="S18" s="1">
        <v>0.0</v>
      </c>
      <c r="T18" s="2" t="str">
        <f t="shared" si="17"/>
        <v>2</v>
      </c>
      <c r="U18" s="2" t="str">
        <f t="shared" si="18"/>
        <v>0.5</v>
      </c>
    </row>
    <row r="19" ht="14.25" customHeight="1">
      <c r="A19" s="1" t="s">
        <v>48</v>
      </c>
      <c r="B19" s="1">
        <v>0.0</v>
      </c>
      <c r="C19" s="1">
        <v>0.0</v>
      </c>
      <c r="D19" s="1">
        <v>0.0</v>
      </c>
      <c r="E19" s="1">
        <v>0.0</v>
      </c>
      <c r="F19" s="2" t="str">
        <f t="shared" si="13"/>
        <v>0</v>
      </c>
      <c r="G19" s="2" t="str">
        <f t="shared" si="14"/>
        <v>0</v>
      </c>
      <c r="H19" s="1" t="s">
        <v>48</v>
      </c>
      <c r="I19" s="1">
        <v>0.0</v>
      </c>
      <c r="J19" s="1">
        <v>0.0</v>
      </c>
      <c r="K19" s="1">
        <v>0.0</v>
      </c>
      <c r="L19" s="1">
        <v>0.0</v>
      </c>
      <c r="M19" s="2" t="str">
        <f t="shared" si="15"/>
        <v>0</v>
      </c>
      <c r="N19" s="2" t="str">
        <f t="shared" si="16"/>
        <v>0</v>
      </c>
      <c r="O19" s="1" t="s">
        <v>48</v>
      </c>
      <c r="P19" s="1">
        <v>0.0</v>
      </c>
      <c r="Q19" s="1">
        <v>0.0</v>
      </c>
      <c r="R19" s="1">
        <v>0.0</v>
      </c>
      <c r="S19" s="1">
        <v>0.0</v>
      </c>
      <c r="T19" s="2" t="str">
        <f t="shared" si="17"/>
        <v>0</v>
      </c>
      <c r="U19" s="2" t="str">
        <f t="shared" si="18"/>
        <v>0</v>
      </c>
    </row>
    <row r="20" ht="14.25" customHeight="1">
      <c r="A20" s="1" t="s">
        <v>49</v>
      </c>
      <c r="B20" s="1">
        <v>0.0</v>
      </c>
      <c r="C20" s="1">
        <v>0.0</v>
      </c>
      <c r="D20" s="1">
        <v>2.0</v>
      </c>
      <c r="E20" s="1">
        <v>0.0</v>
      </c>
      <c r="F20" s="2" t="str">
        <f t="shared" si="13"/>
        <v>2</v>
      </c>
      <c r="G20" s="2" t="str">
        <f t="shared" si="14"/>
        <v>0.5</v>
      </c>
      <c r="H20" s="1" t="s">
        <v>49</v>
      </c>
      <c r="I20" s="1">
        <v>1.0</v>
      </c>
      <c r="J20" s="1">
        <v>0.0</v>
      </c>
      <c r="K20" s="1">
        <v>0.0</v>
      </c>
      <c r="L20" s="1">
        <v>0.0</v>
      </c>
      <c r="M20" s="2" t="str">
        <f t="shared" si="15"/>
        <v>1</v>
      </c>
      <c r="N20" s="2" t="str">
        <f t="shared" si="16"/>
        <v>0.25</v>
      </c>
      <c r="O20" s="1" t="s">
        <v>49</v>
      </c>
      <c r="P20" s="1">
        <v>0.0</v>
      </c>
      <c r="Q20" s="1">
        <v>0.0</v>
      </c>
      <c r="R20" s="1">
        <v>0.0</v>
      </c>
      <c r="S20" s="1">
        <v>0.0</v>
      </c>
      <c r="T20" s="2" t="str">
        <f t="shared" si="17"/>
        <v>0</v>
      </c>
      <c r="U20" s="2" t="str">
        <f t="shared" si="18"/>
        <v>0</v>
      </c>
    </row>
    <row r="21" ht="14.25" customHeight="1">
      <c r="A21" s="1" t="s">
        <v>70</v>
      </c>
      <c r="B21" s="1">
        <v>0.0</v>
      </c>
      <c r="C21" s="1">
        <v>0.0</v>
      </c>
      <c r="D21" s="1">
        <v>1.0</v>
      </c>
      <c r="E21" s="1">
        <v>0.0</v>
      </c>
      <c r="F21" s="2" t="str">
        <f t="shared" si="13"/>
        <v>1</v>
      </c>
      <c r="G21" s="2" t="str">
        <f t="shared" si="14"/>
        <v>0.25</v>
      </c>
      <c r="H21" s="1" t="s">
        <v>70</v>
      </c>
      <c r="I21" s="1">
        <v>0.0</v>
      </c>
      <c r="J21" s="1">
        <v>0.0</v>
      </c>
      <c r="K21" s="1">
        <v>0.0</v>
      </c>
      <c r="L21" s="1">
        <v>0.0</v>
      </c>
      <c r="M21" s="2" t="str">
        <f t="shared" si="15"/>
        <v>0</v>
      </c>
      <c r="N21" s="2" t="str">
        <f t="shared" si="16"/>
        <v>0</v>
      </c>
      <c r="O21" s="1" t="s">
        <v>70</v>
      </c>
      <c r="P21" s="1">
        <v>0.0</v>
      </c>
      <c r="Q21" s="1">
        <v>0.0</v>
      </c>
      <c r="R21" s="1">
        <v>1.0</v>
      </c>
      <c r="S21" s="1">
        <v>0.0</v>
      </c>
      <c r="T21" s="2" t="str">
        <f t="shared" si="17"/>
        <v>1</v>
      </c>
      <c r="U21" s="2" t="str">
        <f t="shared" si="18"/>
        <v>0.25</v>
      </c>
    </row>
    <row r="22" ht="14.25" customHeight="1">
      <c r="A22" s="1" t="s">
        <v>71</v>
      </c>
      <c r="B22" s="1">
        <v>0.0</v>
      </c>
      <c r="C22" s="1">
        <v>1.0</v>
      </c>
      <c r="D22" s="1">
        <v>3.0</v>
      </c>
      <c r="E22" s="1">
        <v>0.0</v>
      </c>
      <c r="F22" s="2" t="str">
        <f t="shared" si="13"/>
        <v>4</v>
      </c>
      <c r="G22" s="2" t="str">
        <f t="shared" si="14"/>
        <v>1</v>
      </c>
      <c r="H22" s="1" t="s">
        <v>71</v>
      </c>
      <c r="I22" s="1">
        <v>2.0</v>
      </c>
      <c r="J22" s="1">
        <v>1.0</v>
      </c>
      <c r="K22" s="1">
        <v>0.0</v>
      </c>
      <c r="L22" s="1">
        <v>0.0</v>
      </c>
      <c r="M22" s="2" t="str">
        <f t="shared" si="15"/>
        <v>3</v>
      </c>
      <c r="N22" s="2" t="str">
        <f t="shared" si="16"/>
        <v>0.75</v>
      </c>
      <c r="O22" s="1" t="s">
        <v>71</v>
      </c>
      <c r="P22" s="1">
        <v>1.0</v>
      </c>
      <c r="Q22" s="1">
        <v>0.0</v>
      </c>
      <c r="R22" s="1">
        <v>1.0</v>
      </c>
      <c r="S22" s="1">
        <v>0.0</v>
      </c>
      <c r="T22" s="2" t="str">
        <f t="shared" si="17"/>
        <v>2</v>
      </c>
      <c r="U22" s="2" t="str">
        <f t="shared" si="18"/>
        <v>0.5</v>
      </c>
    </row>
    <row r="23" ht="14.25" customHeight="1">
      <c r="A23" s="1" t="s">
        <v>72</v>
      </c>
      <c r="B23" s="1">
        <v>0.0</v>
      </c>
      <c r="C23" s="1">
        <v>0.0</v>
      </c>
      <c r="D23" s="1">
        <v>0.0</v>
      </c>
      <c r="E23" s="1">
        <v>0.0</v>
      </c>
      <c r="F23" s="2" t="str">
        <f t="shared" si="13"/>
        <v>0</v>
      </c>
      <c r="G23" s="2" t="str">
        <f t="shared" si="14"/>
        <v>0</v>
      </c>
      <c r="H23" s="1" t="s">
        <v>72</v>
      </c>
      <c r="I23" s="1">
        <v>0.0</v>
      </c>
      <c r="J23" s="1">
        <v>0.0</v>
      </c>
      <c r="K23" s="1">
        <v>0.0</v>
      </c>
      <c r="L23" s="1">
        <v>0.0</v>
      </c>
      <c r="M23" s="2" t="str">
        <f t="shared" si="15"/>
        <v>0</v>
      </c>
      <c r="N23" s="2" t="str">
        <f t="shared" si="16"/>
        <v>0</v>
      </c>
      <c r="O23" s="1" t="s">
        <v>72</v>
      </c>
      <c r="P23" s="1">
        <v>0.0</v>
      </c>
      <c r="Q23" s="1">
        <v>0.0</v>
      </c>
      <c r="R23" s="1">
        <v>0.0</v>
      </c>
      <c r="S23" s="1">
        <v>0.0</v>
      </c>
      <c r="T23" s="2" t="str">
        <f t="shared" si="17"/>
        <v>0</v>
      </c>
      <c r="U23" s="2" t="str">
        <f t="shared" si="18"/>
        <v>0</v>
      </c>
    </row>
    <row r="24" ht="14.25" customHeight="1">
      <c r="A24" s="1" t="s">
        <v>73</v>
      </c>
      <c r="B24" s="1">
        <v>0.0</v>
      </c>
      <c r="C24" s="1">
        <v>0.0</v>
      </c>
      <c r="D24" s="1">
        <v>0.0</v>
      </c>
      <c r="E24" s="1">
        <v>0.0</v>
      </c>
      <c r="F24" s="2" t="str">
        <f t="shared" si="13"/>
        <v>0</v>
      </c>
      <c r="G24" s="2" t="str">
        <f t="shared" si="14"/>
        <v>0</v>
      </c>
      <c r="H24" s="1" t="s">
        <v>73</v>
      </c>
      <c r="I24" s="1">
        <v>0.0</v>
      </c>
      <c r="J24" s="1">
        <v>0.0</v>
      </c>
      <c r="K24" s="1">
        <v>0.0</v>
      </c>
      <c r="L24" s="1">
        <v>0.0</v>
      </c>
      <c r="M24" s="2" t="str">
        <f t="shared" si="15"/>
        <v>0</v>
      </c>
      <c r="N24" s="2" t="str">
        <f t="shared" si="16"/>
        <v>0</v>
      </c>
      <c r="O24" s="1" t="s">
        <v>73</v>
      </c>
      <c r="P24" s="1">
        <v>0.0</v>
      </c>
      <c r="Q24" s="1">
        <v>0.0</v>
      </c>
      <c r="R24" s="1">
        <v>0.0</v>
      </c>
      <c r="S24" s="1">
        <v>0.0</v>
      </c>
      <c r="T24" s="2" t="str">
        <f t="shared" si="17"/>
        <v>0</v>
      </c>
      <c r="U24" s="2" t="str">
        <f t="shared" si="18"/>
        <v>0</v>
      </c>
    </row>
    <row r="25" ht="14.25" customHeight="1">
      <c r="A25" s="1"/>
      <c r="H25" s="1"/>
      <c r="O25" s="1"/>
    </row>
    <row r="26" ht="14.25" customHeight="1">
      <c r="A26" s="1"/>
      <c r="H26" s="1"/>
      <c r="O26" s="1"/>
    </row>
    <row r="27" ht="14.25" customHeight="1">
      <c r="A27" s="1"/>
      <c r="H27" s="1"/>
      <c r="O27" s="1"/>
    </row>
    <row r="28" ht="14.25" customHeight="1">
      <c r="A28" s="1"/>
      <c r="F28" s="1" t="s">
        <v>87</v>
      </c>
      <c r="H28" s="1"/>
      <c r="O28" s="1"/>
    </row>
    <row r="29" ht="14.25" customHeight="1">
      <c r="A29" s="1"/>
      <c r="F29" s="1" t="s">
        <v>1</v>
      </c>
      <c r="G29" s="1" t="s">
        <v>4</v>
      </c>
      <c r="H29" s="1"/>
      <c r="I29" s="1" t="s">
        <v>5</v>
      </c>
      <c r="O29" s="1"/>
    </row>
    <row r="30" ht="14.25" customHeight="1">
      <c r="A30" s="1"/>
      <c r="F30" s="1">
        <v>433.0</v>
      </c>
      <c r="G30" s="1">
        <v>411.0</v>
      </c>
      <c r="H30" s="1"/>
      <c r="I30" s="1">
        <v>396.0</v>
      </c>
      <c r="O30" s="1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5.38"/>
    <col customWidth="1" min="2" max="13" width="7.63"/>
  </cols>
  <sheetData>
    <row r="1" ht="14.25" customHeight="1">
      <c r="A1" s="1"/>
      <c r="B1" s="1" t="s">
        <v>88</v>
      </c>
      <c r="E1" s="1" t="s">
        <v>89</v>
      </c>
      <c r="H1" s="1" t="s">
        <v>90</v>
      </c>
      <c r="K1" s="1" t="s">
        <v>91</v>
      </c>
    </row>
    <row r="2" ht="14.25" customHeight="1">
      <c r="A2" s="1"/>
      <c r="B2" s="1" t="s">
        <v>1</v>
      </c>
      <c r="C2" s="1" t="s">
        <v>4</v>
      </c>
      <c r="D2" s="1" t="s">
        <v>5</v>
      </c>
      <c r="E2" s="1" t="s">
        <v>1</v>
      </c>
      <c r="F2" s="1" t="s">
        <v>4</v>
      </c>
      <c r="G2" s="1" t="s">
        <v>5</v>
      </c>
      <c r="H2" s="1" t="s">
        <v>1</v>
      </c>
      <c r="I2" s="1" t="s">
        <v>4</v>
      </c>
      <c r="J2" s="1" t="s">
        <v>5</v>
      </c>
      <c r="K2" s="1" t="s">
        <v>1</v>
      </c>
      <c r="L2" s="1" t="s">
        <v>4</v>
      </c>
      <c r="M2" s="1" t="s">
        <v>5</v>
      </c>
    </row>
    <row r="3" ht="14.25" customHeight="1">
      <c r="A3" s="1" t="s">
        <v>2</v>
      </c>
      <c r="B3" s="1">
        <v>391.0</v>
      </c>
      <c r="C3" s="1">
        <v>405.0</v>
      </c>
      <c r="D3" s="1">
        <v>421.0</v>
      </c>
      <c r="E3" s="1">
        <v>188.0</v>
      </c>
      <c r="F3" s="1">
        <v>228.0</v>
      </c>
      <c r="G3" s="1">
        <v>216.0</v>
      </c>
      <c r="H3" s="1">
        <v>447.0</v>
      </c>
      <c r="I3" s="1">
        <v>410.0</v>
      </c>
      <c r="J3" s="1">
        <v>402.0</v>
      </c>
      <c r="K3" s="1">
        <v>433.0</v>
      </c>
      <c r="L3" s="1">
        <v>411.0</v>
      </c>
      <c r="M3" s="1">
        <v>396.0</v>
      </c>
    </row>
    <row r="4" ht="14.25" customHeight="1">
      <c r="A4" s="1" t="s">
        <v>92</v>
      </c>
      <c r="B4" s="2" t="str">
        <f t="shared" ref="B4:M4" si="1">(B3/480)*100</f>
        <v>81.45833333</v>
      </c>
      <c r="C4" s="2" t="str">
        <f t="shared" si="1"/>
        <v>84.375</v>
      </c>
      <c r="D4" s="2" t="str">
        <f t="shared" si="1"/>
        <v>87.70833333</v>
      </c>
      <c r="E4" s="2" t="str">
        <f t="shared" si="1"/>
        <v>39.16666667</v>
      </c>
      <c r="F4" s="2" t="str">
        <f t="shared" si="1"/>
        <v>47.5</v>
      </c>
      <c r="G4" s="2" t="str">
        <f t="shared" si="1"/>
        <v>45</v>
      </c>
      <c r="H4" s="2" t="str">
        <f t="shared" si="1"/>
        <v>93.125</v>
      </c>
      <c r="I4" s="2" t="str">
        <f t="shared" si="1"/>
        <v>85.41666667</v>
      </c>
      <c r="J4" s="2" t="str">
        <f t="shared" si="1"/>
        <v>83.75</v>
      </c>
      <c r="K4" s="2" t="str">
        <f t="shared" si="1"/>
        <v>90.20833333</v>
      </c>
      <c r="L4" s="2" t="str">
        <f t="shared" si="1"/>
        <v>85.625</v>
      </c>
      <c r="M4" s="2" t="str">
        <f t="shared" si="1"/>
        <v>82.5</v>
      </c>
    </row>
    <row r="5" ht="14.25" customHeight="1">
      <c r="A5" s="1" t="s">
        <v>93</v>
      </c>
      <c r="B5" s="2" t="str">
        <f>(B3+C3+D3)</f>
        <v>1217</v>
      </c>
      <c r="E5" s="2" t="str">
        <f>(E3+F3+G3)</f>
        <v>632</v>
      </c>
      <c r="H5" s="2" t="str">
        <f>(H3+I3+J3)</f>
        <v>1259</v>
      </c>
      <c r="K5" s="2" t="str">
        <f>(K3+L3+M3)</f>
        <v>1240</v>
      </c>
    </row>
    <row r="6" ht="14.25" customHeight="1">
      <c r="A6" s="1" t="s">
        <v>94</v>
      </c>
      <c r="B6" s="2" t="str">
        <f>(B5/1440)*100</f>
        <v>84.51388889</v>
      </c>
      <c r="E6" s="2" t="str">
        <f>(E5/1440)*100</f>
        <v>43.88888889</v>
      </c>
      <c r="H6" s="2" t="str">
        <f>(H5/1440)*100</f>
        <v>87.43055556</v>
      </c>
      <c r="K6" s="2" t="str">
        <f>(K5/1440)*100</f>
        <v>86.11111111</v>
      </c>
    </row>
    <row r="7" ht="14.25" customHeight="1">
      <c r="A7" s="1"/>
    </row>
    <row r="8" ht="14.25" customHeight="1">
      <c r="A8" s="1"/>
    </row>
    <row r="9" ht="14.25" customHeight="1">
      <c r="A9" s="1"/>
    </row>
    <row r="10" ht="14.25" customHeight="1">
      <c r="A10" s="1"/>
    </row>
    <row r="11" ht="14.25" customHeight="1">
      <c r="A11" s="1"/>
    </row>
    <row r="12" ht="14.25" customHeight="1">
      <c r="A12" s="1"/>
    </row>
    <row r="13" ht="14.25" customHeight="1">
      <c r="A13" s="1"/>
    </row>
    <row r="14" ht="14.25" customHeight="1">
      <c r="A14" s="1"/>
    </row>
    <row r="15" ht="14.25" customHeight="1">
      <c r="A15" s="1"/>
    </row>
    <row r="16" ht="14.25" customHeight="1">
      <c r="A16" s="1"/>
    </row>
    <row r="17" ht="14.25" customHeight="1">
      <c r="A17" s="1"/>
    </row>
    <row r="18" ht="14.25" customHeight="1">
      <c r="A18" s="1"/>
    </row>
    <row r="19" ht="14.25" customHeight="1">
      <c r="A19" s="1"/>
    </row>
    <row r="20" ht="14.25" customHeight="1">
      <c r="A20" s="1"/>
    </row>
    <row r="21" ht="14.25" customHeight="1"/>
    <row r="22" ht="14.25" customHeight="1"/>
    <row r="23" ht="14.25" customHeight="1"/>
  </sheetData>
  <drawing r:id="rId1"/>
</worksheet>
</file>